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mourmouras\agxivasihn\r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Sheet1!$A$1:$H$194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5" i="1"/>
  <c r="F3" i="1"/>
  <c r="F19" i="1" s="1"/>
  <c r="E3" i="1"/>
  <c r="E7" i="1" s="1"/>
  <c r="H6" i="1" l="1"/>
  <c r="E5" i="1"/>
  <c r="F14" i="1"/>
  <c r="E8" i="1"/>
  <c r="F17" i="1"/>
  <c r="D20" i="1"/>
  <c r="E20" i="1" s="1"/>
  <c r="F12" i="1"/>
  <c r="E12" i="1"/>
  <c r="E17" i="1"/>
  <c r="E15" i="1"/>
  <c r="F13" i="1"/>
  <c r="E16" i="1"/>
  <c r="E10" i="1"/>
  <c r="F15" i="1"/>
  <c r="E13" i="1"/>
  <c r="E6" i="1"/>
  <c r="E11" i="1"/>
  <c r="F16" i="1"/>
  <c r="E19" i="1"/>
  <c r="E18" i="1"/>
  <c r="F10" i="1"/>
  <c r="F18" i="1"/>
  <c r="F11" i="1"/>
  <c r="E14" i="1"/>
  <c r="G194" i="1"/>
  <c r="B172" i="1"/>
  <c r="F170" i="1"/>
  <c r="F187" i="1" s="1"/>
  <c r="E170" i="1"/>
  <c r="E190" i="1" s="1"/>
  <c r="D166" i="1"/>
  <c r="C166" i="1"/>
  <c r="D165" i="1"/>
  <c r="C165" i="1"/>
  <c r="D163" i="1"/>
  <c r="C163" i="1"/>
  <c r="D162" i="1"/>
  <c r="C162" i="1"/>
  <c r="C161" i="1"/>
  <c r="D160" i="1"/>
  <c r="C160" i="1"/>
  <c r="B159" i="1"/>
  <c r="D159" i="1" s="1"/>
  <c r="D158" i="1"/>
  <c r="B136" i="1"/>
  <c r="G153" i="1"/>
  <c r="F134" i="1"/>
  <c r="E134" i="1"/>
  <c r="G131" i="1"/>
  <c r="B117" i="1"/>
  <c r="F115" i="1"/>
  <c r="E115" i="1"/>
  <c r="G111" i="1"/>
  <c r="B97" i="1"/>
  <c r="F95" i="1"/>
  <c r="E95" i="1"/>
  <c r="G91" i="1"/>
  <c r="B79" i="1"/>
  <c r="F77" i="1"/>
  <c r="E77" i="1"/>
  <c r="E87" i="1" s="1"/>
  <c r="G73" i="1"/>
  <c r="B61" i="1"/>
  <c r="F59" i="1"/>
  <c r="E59" i="1"/>
  <c r="E68" i="1" s="1"/>
  <c r="G55" i="1"/>
  <c r="B44" i="1"/>
  <c r="F42" i="1"/>
  <c r="E42" i="1"/>
  <c r="G38" i="1"/>
  <c r="B27" i="1"/>
  <c r="F25" i="1"/>
  <c r="E25" i="1"/>
  <c r="D152" i="1" l="1"/>
  <c r="E152" i="1" s="1"/>
  <c r="E180" i="1"/>
  <c r="F20" i="1"/>
  <c r="D21" i="1"/>
  <c r="F21" i="1" s="1"/>
  <c r="H16" i="1"/>
  <c r="H12" i="1"/>
  <c r="H13" i="1"/>
  <c r="H17" i="1"/>
  <c r="H11" i="1"/>
  <c r="H18" i="1"/>
  <c r="H10" i="1"/>
  <c r="H15" i="1"/>
  <c r="H14" i="1"/>
  <c r="H19" i="1"/>
  <c r="H20" i="1"/>
  <c r="F182" i="1"/>
  <c r="F148" i="1"/>
  <c r="E188" i="1"/>
  <c r="E174" i="1"/>
  <c r="E172" i="1"/>
  <c r="E173" i="1"/>
  <c r="E175" i="1"/>
  <c r="F185" i="1"/>
  <c r="E179" i="1"/>
  <c r="E185" i="1"/>
  <c r="F190" i="1"/>
  <c r="D193" i="1"/>
  <c r="E176" i="1"/>
  <c r="F180" i="1"/>
  <c r="E183" i="1"/>
  <c r="F188" i="1"/>
  <c r="E191" i="1"/>
  <c r="E178" i="1"/>
  <c r="F183" i="1"/>
  <c r="E186" i="1"/>
  <c r="F191" i="1"/>
  <c r="F178" i="1"/>
  <c r="E181" i="1"/>
  <c r="F186" i="1"/>
  <c r="E189" i="1"/>
  <c r="F181" i="1"/>
  <c r="E184" i="1"/>
  <c r="F189" i="1"/>
  <c r="E192" i="1"/>
  <c r="F184" i="1"/>
  <c r="E187" i="1"/>
  <c r="F192" i="1"/>
  <c r="H173" i="1"/>
  <c r="F179" i="1"/>
  <c r="E182" i="1"/>
  <c r="C159" i="1"/>
  <c r="F149" i="1"/>
  <c r="F151" i="1"/>
  <c r="H137" i="1"/>
  <c r="H151" i="1" s="1"/>
  <c r="F152" i="1"/>
  <c r="F143" i="1"/>
  <c r="F144" i="1"/>
  <c r="E143" i="1"/>
  <c r="E139" i="1"/>
  <c r="E144" i="1"/>
  <c r="E136" i="1"/>
  <c r="E137" i="1"/>
  <c r="E151" i="1"/>
  <c r="E146" i="1"/>
  <c r="E138" i="1"/>
  <c r="F146" i="1"/>
  <c r="E149" i="1"/>
  <c r="E147" i="1"/>
  <c r="E142" i="1"/>
  <c r="F147" i="1"/>
  <c r="E150" i="1"/>
  <c r="E140" i="1"/>
  <c r="F142" i="1"/>
  <c r="E145" i="1"/>
  <c r="F150" i="1"/>
  <c r="F145" i="1"/>
  <c r="E148" i="1"/>
  <c r="E97" i="1"/>
  <c r="E85" i="1"/>
  <c r="E86" i="1"/>
  <c r="H118" i="1"/>
  <c r="H126" i="1" s="1"/>
  <c r="F123" i="1"/>
  <c r="F129" i="1"/>
  <c r="F128" i="1"/>
  <c r="E118" i="1"/>
  <c r="E126" i="1"/>
  <c r="E120" i="1"/>
  <c r="E123" i="1"/>
  <c r="E117" i="1"/>
  <c r="E124" i="1"/>
  <c r="E119" i="1"/>
  <c r="F126" i="1"/>
  <c r="E129" i="1"/>
  <c r="D130" i="1"/>
  <c r="E121" i="1"/>
  <c r="F124" i="1"/>
  <c r="E127" i="1"/>
  <c r="F127" i="1"/>
  <c r="E125" i="1"/>
  <c r="F125" i="1"/>
  <c r="E128" i="1"/>
  <c r="E80" i="1"/>
  <c r="E105" i="1"/>
  <c r="E82" i="1"/>
  <c r="F108" i="1"/>
  <c r="F109" i="1"/>
  <c r="H98" i="1"/>
  <c r="H106" i="1" s="1"/>
  <c r="F103" i="1"/>
  <c r="E100" i="1"/>
  <c r="E106" i="1"/>
  <c r="E98" i="1"/>
  <c r="E103" i="1"/>
  <c r="E104" i="1"/>
  <c r="E99" i="1"/>
  <c r="F106" i="1"/>
  <c r="E109" i="1"/>
  <c r="D110" i="1"/>
  <c r="E101" i="1"/>
  <c r="F104" i="1"/>
  <c r="E107" i="1"/>
  <c r="F107" i="1"/>
  <c r="F105" i="1"/>
  <c r="E108" i="1"/>
  <c r="E88" i="1"/>
  <c r="E89" i="1"/>
  <c r="E79" i="1"/>
  <c r="H80" i="1"/>
  <c r="F86" i="1"/>
  <c r="E81" i="1"/>
  <c r="F89" i="1"/>
  <c r="D90" i="1"/>
  <c r="E83" i="1"/>
  <c r="F87" i="1"/>
  <c r="F85" i="1"/>
  <c r="F88" i="1"/>
  <c r="E61" i="1"/>
  <c r="E70" i="1"/>
  <c r="E62" i="1"/>
  <c r="E65" i="1"/>
  <c r="E67" i="1"/>
  <c r="F70" i="1"/>
  <c r="H62" i="1"/>
  <c r="E63" i="1"/>
  <c r="F68" i="1"/>
  <c r="E71" i="1"/>
  <c r="E64" i="1"/>
  <c r="F71" i="1"/>
  <c r="D72" i="1"/>
  <c r="F72" i="1" s="1"/>
  <c r="F67" i="1"/>
  <c r="E69" i="1"/>
  <c r="F69" i="1"/>
  <c r="E44" i="1"/>
  <c r="E45" i="1"/>
  <c r="E48" i="1"/>
  <c r="E50" i="1"/>
  <c r="E51" i="1"/>
  <c r="E53" i="1"/>
  <c r="F53" i="1"/>
  <c r="F51" i="1"/>
  <c r="H45" i="1"/>
  <c r="E46" i="1"/>
  <c r="F50" i="1"/>
  <c r="E52" i="1"/>
  <c r="E47" i="1"/>
  <c r="F52" i="1"/>
  <c r="D54" i="1"/>
  <c r="F54" i="1" s="1"/>
  <c r="E27" i="1"/>
  <c r="E33" i="1"/>
  <c r="F36" i="1"/>
  <c r="F33" i="1"/>
  <c r="E28" i="1"/>
  <c r="H28" i="1"/>
  <c r="E29" i="1"/>
  <c r="F34" i="1"/>
  <c r="E35" i="1"/>
  <c r="E34" i="1"/>
  <c r="E30" i="1"/>
  <c r="F35" i="1"/>
  <c r="D37" i="1"/>
  <c r="F37" i="1" s="1"/>
  <c r="E36" i="1"/>
  <c r="H124" i="1" l="1"/>
  <c r="H123" i="1"/>
  <c r="H129" i="1"/>
  <c r="H21" i="1"/>
  <c r="H128" i="1"/>
  <c r="H127" i="1"/>
  <c r="H125" i="1"/>
  <c r="H150" i="1"/>
  <c r="H144" i="1"/>
  <c r="H143" i="1"/>
  <c r="H142" i="1"/>
  <c r="H147" i="1"/>
  <c r="H146" i="1"/>
  <c r="H192" i="1"/>
  <c r="H184" i="1"/>
  <c r="H189" i="1"/>
  <c r="H181" i="1"/>
  <c r="H186" i="1"/>
  <c r="H178" i="1"/>
  <c r="H191" i="1"/>
  <c r="H183" i="1"/>
  <c r="H188" i="1"/>
  <c r="H180" i="1"/>
  <c r="H190" i="1"/>
  <c r="H185" i="1"/>
  <c r="H182" i="1"/>
  <c r="H187" i="1"/>
  <c r="H179" i="1"/>
  <c r="D194" i="1"/>
  <c r="F194" i="1" s="1"/>
  <c r="H193" i="1"/>
  <c r="F193" i="1"/>
  <c r="E193" i="1"/>
  <c r="H148" i="1"/>
  <c r="H145" i="1"/>
  <c r="H149" i="1"/>
  <c r="H152" i="1"/>
  <c r="D153" i="1"/>
  <c r="F153" i="1" s="1"/>
  <c r="D131" i="1"/>
  <c r="F131" i="1" s="1"/>
  <c r="H130" i="1"/>
  <c r="F130" i="1"/>
  <c r="E130" i="1"/>
  <c r="H107" i="1"/>
  <c r="H109" i="1"/>
  <c r="H104" i="1"/>
  <c r="H108" i="1"/>
  <c r="H105" i="1"/>
  <c r="H103" i="1"/>
  <c r="D111" i="1"/>
  <c r="F111" i="1" s="1"/>
  <c r="H110" i="1"/>
  <c r="F110" i="1"/>
  <c r="E110" i="1"/>
  <c r="D91" i="1"/>
  <c r="F91" i="1" s="1"/>
  <c r="H90" i="1"/>
  <c r="F90" i="1"/>
  <c r="E90" i="1"/>
  <c r="H88" i="1"/>
  <c r="H85" i="1"/>
  <c r="H87" i="1"/>
  <c r="H89" i="1"/>
  <c r="H86" i="1"/>
  <c r="H72" i="1"/>
  <c r="E72" i="1"/>
  <c r="D73" i="1"/>
  <c r="F73" i="1" s="1"/>
  <c r="H71" i="1"/>
  <c r="H67" i="1"/>
  <c r="H68" i="1"/>
  <c r="H69" i="1"/>
  <c r="H70" i="1"/>
  <c r="H52" i="1"/>
  <c r="H53" i="1"/>
  <c r="H50" i="1"/>
  <c r="H51" i="1"/>
  <c r="H54" i="1"/>
  <c r="E54" i="1"/>
  <c r="D55" i="1"/>
  <c r="F55" i="1" s="1"/>
  <c r="H35" i="1"/>
  <c r="H34" i="1"/>
  <c r="H33" i="1"/>
  <c r="H36" i="1"/>
  <c r="H37" i="1"/>
  <c r="E37" i="1"/>
  <c r="D38" i="1"/>
  <c r="F38" i="1" s="1"/>
  <c r="H131" i="1" l="1"/>
  <c r="H153" i="1"/>
  <c r="H194" i="1"/>
  <c r="H111" i="1"/>
  <c r="H91" i="1"/>
  <c r="H73" i="1"/>
  <c r="H55" i="1"/>
  <c r="H38" i="1"/>
</calcChain>
</file>

<file path=xl/sharedStrings.xml><?xml version="1.0" encoding="utf-8"?>
<sst xmlns="http://schemas.openxmlformats.org/spreadsheetml/2006/main" count="228" uniqueCount="61">
  <si>
    <t>Εθνικές Εκλογές Σεπτεμβρίου 2015</t>
  </si>
  <si>
    <t>%</t>
  </si>
  <si>
    <t>ΕΔΡΕΣ</t>
  </si>
  <si>
    <t>Εκλογικό</t>
  </si>
  <si>
    <t>Αποχή</t>
  </si>
  <si>
    <t>Μέτρο</t>
  </si>
  <si>
    <t>Ψήφισαν</t>
  </si>
  <si>
    <t>Έγκυρα</t>
  </si>
  <si>
    <t>Άκυρα</t>
  </si>
  <si>
    <t>Λευκά</t>
  </si>
  <si>
    <t>ΣΥΡΙΖΑ</t>
  </si>
  <si>
    <t>ΝΔ</t>
  </si>
  <si>
    <t>ΧΑ</t>
  </si>
  <si>
    <t>ΠΑΣΟΚ-ΔΗΜΑΡ</t>
  </si>
  <si>
    <t>ΚΚΕ</t>
  </si>
  <si>
    <t>ΠΟΤΑΜΙ</t>
  </si>
  <si>
    <t>ΑΝΕΛ</t>
  </si>
  <si>
    <t>ΛΕΒΕΝΤΗΣ</t>
  </si>
  <si>
    <t>ΛΑ.Ε.</t>
  </si>
  <si>
    <t>ΑΝΤΑΡΣΥΑ</t>
  </si>
  <si>
    <t>ΕΠΑΜ</t>
  </si>
  <si>
    <t>ΚΟΙΝΩΝΙΑ</t>
  </si>
  <si>
    <t>ΔΗΜ. ΞΑΝΑ</t>
  </si>
  <si>
    <t>ΔΗΜ. ΠΕΙΡΑΤΕΣ</t>
  </si>
  <si>
    <t>μλ-ΚΚΕ-μλ</t>
  </si>
  <si>
    <t>ΛΟΙΠΑ</t>
  </si>
  <si>
    <t>Σύνολο</t>
  </si>
  <si>
    <t>εγκύρων</t>
  </si>
  <si>
    <t>Εθνικές Εκλογές  2000</t>
  </si>
  <si>
    <t>Άκυρ/Λευ</t>
  </si>
  <si>
    <t>ΠΑΣΟΚ</t>
  </si>
  <si>
    <t>ΣΥΝΑΣΠΙΣ</t>
  </si>
  <si>
    <t>Εθνικές Εκλογές 2004</t>
  </si>
  <si>
    <t>ΣΥΝΑΣΠΙΣ.</t>
  </si>
  <si>
    <t>ΛΑΟΣ</t>
  </si>
  <si>
    <t>Εθνικές Εκλογές 2007</t>
  </si>
  <si>
    <t>Εθνικές Εκλογές 2009</t>
  </si>
  <si>
    <t>Εθνικές Εκλογές Μαιος 2012</t>
  </si>
  <si>
    <t>ΔΗΜΑΡ</t>
  </si>
  <si>
    <t>Εθνικές Εκλογές  Ιούνιος 2012</t>
  </si>
  <si>
    <t>Εθνικές Εκλογές Ιανουάριος 2015</t>
  </si>
  <si>
    <t>ΚΙΔΗΣΟ</t>
  </si>
  <si>
    <t>ΕΚ</t>
  </si>
  <si>
    <t>ΤΕΛΕΙΑ</t>
  </si>
  <si>
    <t>Δημοψήφισμα Ιούλιος 2015</t>
  </si>
  <si>
    <t>% επί</t>
  </si>
  <si>
    <t>ΈγκυραΟχι+Ναι</t>
  </si>
  <si>
    <t>OXI</t>
  </si>
  <si>
    <t>NAI</t>
  </si>
  <si>
    <t>Εγγεγ/νοι</t>
  </si>
  <si>
    <t>Εθνικές Εκλογές 1996</t>
  </si>
  <si>
    <t>Άκυρα/Λε</t>
  </si>
  <si>
    <t>ΣΥΝ</t>
  </si>
  <si>
    <t>ΔΗΚΚΙ</t>
  </si>
  <si>
    <t>ΑΝΟΙΗΞ</t>
  </si>
  <si>
    <t>ΕΝ. ΚΕΝΤΡ.</t>
  </si>
  <si>
    <t>ΕΝ. ΟΙΚΟΛ.</t>
  </si>
  <si>
    <t>ΚΥΝΗΓΟΙ</t>
  </si>
  <si>
    <t>ΕΠΕΝ</t>
  </si>
  <si>
    <t>Απλής</t>
  </si>
  <si>
    <t>Ενισχ.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</si>
</sst>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61"/>
      <scheme val="minor"/>
    </font>
    <font>
      <sz val="18"/>
      <color rgb="FF000000"/>
      <name val="Calibri"/>
      <family val="2"/>
      <charset val="161"/>
    </font>
    <font>
      <sz val="20"/>
      <color rgb="FF000000"/>
      <name val="Calibri"/>
      <family val="2"/>
      <charset val="161"/>
    </font>
    <font>
      <sz val="22"/>
      <color rgb="FF002060"/>
      <name val="Calibri"/>
      <family val="2"/>
      <charset val="161"/>
    </font>
    <font>
      <i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rgb="FFFF0000"/>
      <name val="Calibri"/>
      <family val="2"/>
      <charset val="161"/>
    </font>
    <font>
      <b/>
      <sz val="10"/>
      <color rgb="FF4472C4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6"/>
      <color rgb="FF000000"/>
      <name val="Calibri"/>
      <family val="2"/>
      <charset val="161"/>
    </font>
    <font>
      <sz val="11"/>
      <color rgb="FFFF0000"/>
      <name val="Calibri"/>
      <family val="2"/>
      <charset val="161"/>
    </font>
    <font>
      <b/>
      <sz val="11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3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8" fillId="0" borderId="1" xfId="0" applyFont="1" applyBorder="1"/>
    <xf numFmtId="2" fontId="5" fillId="0" borderId="1" xfId="0" applyNumberFormat="1" applyFont="1" applyBorder="1"/>
    <xf numFmtId="1" fontId="8" fillId="0" borderId="1" xfId="0" applyNumberFormat="1" applyFont="1" applyBorder="1"/>
    <xf numFmtId="1" fontId="5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3" fontId="10" fillId="0" borderId="1" xfId="0" applyNumberFormat="1" applyFont="1" applyBorder="1"/>
    <xf numFmtId="1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1" fillId="0" borderId="1" xfId="0" applyFont="1" applyBorder="1" applyAlignment="1">
      <alignment horizontal="right"/>
    </xf>
    <xf numFmtId="3" fontId="11" fillId="0" borderId="1" xfId="0" applyNumberFormat="1" applyFont="1" applyBorder="1"/>
    <xf numFmtId="164" fontId="11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abSelected="1" topLeftCell="A136" zoomScale="110" zoomScaleNormal="110" workbookViewId="0">
      <selection activeCell="A132" sqref="A132:XFD132"/>
    </sheetView>
  </sheetViews>
  <sheetFormatPr defaultRowHeight="15" x14ac:dyDescent="0.25"/>
  <cols>
    <col min="1" max="1" width="8.85546875" customWidth="1"/>
    <col min="2" max="2" width="11.140625" customWidth="1"/>
    <col min="3" max="4" width="10" customWidth="1"/>
    <col min="5" max="5" width="9" customWidth="1"/>
    <col min="6" max="6" width="8.42578125" customWidth="1"/>
    <col min="7" max="7" width="5.85546875" customWidth="1"/>
    <col min="8" max="8" width="7.7109375" customWidth="1"/>
  </cols>
  <sheetData>
    <row r="1" spans="1:8" ht="23.25" x14ac:dyDescent="0.35">
      <c r="A1" s="29" t="s">
        <v>50</v>
      </c>
      <c r="B1" s="30"/>
      <c r="C1" s="30"/>
      <c r="D1" s="30"/>
      <c r="E1" s="30"/>
      <c r="F1" s="30"/>
      <c r="G1" s="30"/>
      <c r="H1" s="30"/>
    </row>
    <row r="2" spans="1:8" ht="28.5" x14ac:dyDescent="0.45">
      <c r="A2" s="1"/>
      <c r="B2" s="1"/>
      <c r="C2" s="1"/>
      <c r="D2" s="1"/>
      <c r="E2" s="2" t="s">
        <v>1</v>
      </c>
      <c r="F2" s="2" t="s">
        <v>1</v>
      </c>
      <c r="G2" s="28" t="s">
        <v>2</v>
      </c>
      <c r="H2" s="28"/>
    </row>
    <row r="3" spans="1:8" x14ac:dyDescent="0.25">
      <c r="A3" s="3"/>
      <c r="B3" s="4"/>
      <c r="C3" s="4"/>
      <c r="D3" s="4"/>
      <c r="E3" s="5">
        <f>B4</f>
        <v>9140742</v>
      </c>
      <c r="F3" s="5">
        <f>B7</f>
        <v>6780049</v>
      </c>
      <c r="G3" s="4"/>
      <c r="H3" s="4" t="s">
        <v>59</v>
      </c>
    </row>
    <row r="4" spans="1:8" x14ac:dyDescent="0.25">
      <c r="A4" s="6" t="s">
        <v>49</v>
      </c>
      <c r="B4" s="7">
        <v>9140742</v>
      </c>
      <c r="C4" s="4"/>
      <c r="D4" s="4"/>
      <c r="E4" s="8"/>
      <c r="F4" s="4"/>
      <c r="G4" s="4"/>
      <c r="H4" s="4" t="s">
        <v>3</v>
      </c>
    </row>
    <row r="5" spans="1:8" x14ac:dyDescent="0.25">
      <c r="A5" s="6" t="s">
        <v>4</v>
      </c>
      <c r="B5" s="9">
        <f>B4-B6</f>
        <v>2162086</v>
      </c>
      <c r="C5" s="4"/>
      <c r="D5" s="4"/>
      <c r="E5" s="10">
        <f>B5/E3*100</f>
        <v>23.653287665268312</v>
      </c>
      <c r="F5" s="4"/>
      <c r="G5" s="4"/>
      <c r="H5" s="4" t="s">
        <v>5</v>
      </c>
    </row>
    <row r="6" spans="1:8" x14ac:dyDescent="0.25">
      <c r="A6" s="6" t="s">
        <v>6</v>
      </c>
      <c r="B6" s="8">
        <v>6978656</v>
      </c>
      <c r="C6" s="4"/>
      <c r="D6" s="4"/>
      <c r="E6" s="10">
        <f>(B6/E3)*100</f>
        <v>76.346712334731691</v>
      </c>
      <c r="F6" s="4"/>
      <c r="G6" s="4"/>
      <c r="H6" s="11">
        <f>F3/300</f>
        <v>22600.163333333334</v>
      </c>
    </row>
    <row r="7" spans="1:8" x14ac:dyDescent="0.25">
      <c r="A7" s="6" t="s">
        <v>7</v>
      </c>
      <c r="B7" s="12">
        <v>6780049</v>
      </c>
      <c r="C7" s="4"/>
      <c r="D7" s="4"/>
      <c r="E7" s="10">
        <f>(B7/E3)*100</f>
        <v>74.173945616231151</v>
      </c>
      <c r="F7" s="4"/>
      <c r="G7" s="4"/>
      <c r="H7" s="4"/>
    </row>
    <row r="8" spans="1:8" x14ac:dyDescent="0.25">
      <c r="A8" s="6" t="s">
        <v>51</v>
      </c>
      <c r="B8" s="8">
        <v>198607</v>
      </c>
      <c r="C8" s="4"/>
      <c r="D8" s="4"/>
      <c r="E8" s="10">
        <f>(B8/E3)*100</f>
        <v>2.172766718500533</v>
      </c>
      <c r="F8" s="10"/>
      <c r="G8" s="4"/>
      <c r="H8" s="4"/>
    </row>
    <row r="9" spans="1:8" x14ac:dyDescent="0.25">
      <c r="A9" s="4"/>
      <c r="B9" s="8"/>
      <c r="C9" s="4"/>
      <c r="D9" s="4"/>
      <c r="E9" s="4"/>
      <c r="F9" s="4"/>
      <c r="G9" s="4"/>
      <c r="H9" s="4"/>
    </row>
    <row r="10" spans="1:8" x14ac:dyDescent="0.25">
      <c r="A10" s="4"/>
      <c r="B10" s="8"/>
      <c r="C10" s="13" t="s">
        <v>30</v>
      </c>
      <c r="D10" s="8">
        <v>2813245</v>
      </c>
      <c r="E10" s="14">
        <f>D10/E3*100</f>
        <v>30.776987251144384</v>
      </c>
      <c r="F10" s="14">
        <f>D10/F3*100</f>
        <v>41.492989209959987</v>
      </c>
      <c r="G10" s="15">
        <v>162</v>
      </c>
      <c r="H10" s="16">
        <f>D10/H6</f>
        <v>124.47896762987996</v>
      </c>
    </row>
    <row r="11" spans="1:8" x14ac:dyDescent="0.25">
      <c r="A11" s="4"/>
      <c r="B11" s="8"/>
      <c r="C11" s="13" t="s">
        <v>11</v>
      </c>
      <c r="D11" s="8">
        <v>2584765</v>
      </c>
      <c r="E11" s="14">
        <f>D11/E3*100</f>
        <v>28.277408989335878</v>
      </c>
      <c r="F11" s="14">
        <f>D11/F3*100</f>
        <v>38.123102060176848</v>
      </c>
      <c r="G11" s="15">
        <v>108</v>
      </c>
      <c r="H11" s="16">
        <f>D11/H6</f>
        <v>114.36930618053056</v>
      </c>
    </row>
    <row r="12" spans="1:8" x14ac:dyDescent="0.25">
      <c r="A12" s="4"/>
      <c r="B12" s="8"/>
      <c r="C12" s="13" t="s">
        <v>14</v>
      </c>
      <c r="D12" s="8">
        <v>380167</v>
      </c>
      <c r="E12" s="14">
        <f>D12/E3*100</f>
        <v>4.1590387301162206</v>
      </c>
      <c r="F12" s="14">
        <f>D12/F3*100</f>
        <v>5.6071423672601775</v>
      </c>
      <c r="G12" s="15">
        <v>11</v>
      </c>
      <c r="H12" s="16">
        <f>D12/H6</f>
        <v>16.821427101780532</v>
      </c>
    </row>
    <row r="13" spans="1:8" x14ac:dyDescent="0.25">
      <c r="A13" s="4"/>
      <c r="B13" s="8"/>
      <c r="C13" s="13" t="s">
        <v>52</v>
      </c>
      <c r="D13" s="8">
        <v>347051</v>
      </c>
      <c r="E13" s="14">
        <f>D13/E3*100</f>
        <v>3.7967486665743331</v>
      </c>
      <c r="F13" s="14">
        <f>D13/F3*100</f>
        <v>5.118709319062444</v>
      </c>
      <c r="G13" s="15">
        <v>10</v>
      </c>
      <c r="H13" s="16">
        <f>D13/H6</f>
        <v>15.356127957187329</v>
      </c>
    </row>
    <row r="14" spans="1:8" x14ac:dyDescent="0.25">
      <c r="A14" s="4"/>
      <c r="B14" s="8"/>
      <c r="C14" s="13" t="s">
        <v>53</v>
      </c>
      <c r="D14" s="8">
        <v>300671</v>
      </c>
      <c r="E14" s="14">
        <f>D14/E3*100</f>
        <v>3.2893500330717131</v>
      </c>
      <c r="F14" s="14">
        <f>D14/F3*100</f>
        <v>4.4346434664410239</v>
      </c>
      <c r="G14" s="15">
        <v>9</v>
      </c>
      <c r="H14" s="16">
        <f>D14/H6</f>
        <v>13.303930399323072</v>
      </c>
    </row>
    <row r="15" spans="1:8" x14ac:dyDescent="0.25">
      <c r="A15" s="4"/>
      <c r="B15" s="8"/>
      <c r="C15" s="13" t="s">
        <v>54</v>
      </c>
      <c r="D15" s="8">
        <v>199463</v>
      </c>
      <c r="E15" s="14">
        <f>D15/E3*100</f>
        <v>2.1821313849575885</v>
      </c>
      <c r="F15" s="14">
        <f>D15/F3*100</f>
        <v>2.9419108917944397</v>
      </c>
      <c r="G15" s="15">
        <v>0</v>
      </c>
      <c r="H15" s="16">
        <f>D15/H6</f>
        <v>8.8257326753833194</v>
      </c>
    </row>
    <row r="16" spans="1:8" x14ac:dyDescent="0.25">
      <c r="A16" s="4"/>
      <c r="B16" s="8"/>
      <c r="C16" s="13" t="s">
        <v>55</v>
      </c>
      <c r="D16" s="8">
        <v>48677</v>
      </c>
      <c r="E16" s="14">
        <f>D16/E3*100</f>
        <v>0.53252788449777932</v>
      </c>
      <c r="F16" s="14">
        <f>D16/F3*100</f>
        <v>0.71794466382175115</v>
      </c>
      <c r="G16" s="15">
        <v>0</v>
      </c>
      <c r="H16" s="16">
        <f>D16/H6</f>
        <v>2.1538339914652536</v>
      </c>
    </row>
    <row r="17" spans="1:8" x14ac:dyDescent="0.25">
      <c r="A17" s="4"/>
      <c r="B17" s="8"/>
      <c r="C17" s="13" t="s">
        <v>56</v>
      </c>
      <c r="D17" s="8">
        <v>19934</v>
      </c>
      <c r="E17" s="14">
        <f>D17/E3*100</f>
        <v>0.21807857611559323</v>
      </c>
      <c r="F17" s="14">
        <f>D17/F3*100</f>
        <v>0.29400967456134902</v>
      </c>
      <c r="G17" s="15">
        <v>0</v>
      </c>
      <c r="H17" s="16">
        <f>D17/H6</f>
        <v>0.88202902368404712</v>
      </c>
    </row>
    <row r="18" spans="1:8" x14ac:dyDescent="0.25">
      <c r="A18" s="4"/>
      <c r="B18" s="8"/>
      <c r="C18" s="13" t="s">
        <v>57</v>
      </c>
      <c r="D18" s="8">
        <v>17419</v>
      </c>
      <c r="E18" s="14">
        <f>D18/E3*100</f>
        <v>0.19056439838253833</v>
      </c>
      <c r="F18" s="14">
        <f>D18/F3*100</f>
        <v>0.25691554736551314</v>
      </c>
      <c r="G18" s="15">
        <v>0</v>
      </c>
      <c r="H18" s="16">
        <f>D18/H6</f>
        <v>0.77074664209653942</v>
      </c>
    </row>
    <row r="19" spans="1:8" x14ac:dyDescent="0.25">
      <c r="A19" s="4"/>
      <c r="B19" s="8"/>
      <c r="C19" s="13" t="s">
        <v>58</v>
      </c>
      <c r="D19" s="8">
        <v>16501</v>
      </c>
      <c r="E19" s="14">
        <f>D19/E3*100</f>
        <v>0.18052145000920056</v>
      </c>
      <c r="F19" s="14">
        <f>D19/F3*100</f>
        <v>0.24337582221013446</v>
      </c>
      <c r="G19" s="15">
        <v>0</v>
      </c>
      <c r="H19" s="16">
        <f>D19/H6</f>
        <v>0.7301274666304034</v>
      </c>
    </row>
    <row r="20" spans="1:8" x14ac:dyDescent="0.25">
      <c r="A20" s="4"/>
      <c r="B20" s="4"/>
      <c r="C20" s="4" t="s">
        <v>25</v>
      </c>
      <c r="D20" s="8">
        <f>F3-SUM(D10:D19)</f>
        <v>52156</v>
      </c>
      <c r="E20" s="14">
        <f>D20/E3*100</f>
        <v>0.57058825202592967</v>
      </c>
      <c r="F20" s="14">
        <f>D20/F3*100</f>
        <v>0.76925697734632892</v>
      </c>
      <c r="G20" s="15">
        <v>0</v>
      </c>
      <c r="H20" s="16">
        <f>D20/H6</f>
        <v>2.3077709320389865</v>
      </c>
    </row>
    <row r="21" spans="1:8" x14ac:dyDescent="0.25">
      <c r="A21" s="4"/>
      <c r="B21" s="17" t="s">
        <v>26</v>
      </c>
      <c r="C21" s="13" t="s">
        <v>27</v>
      </c>
      <c r="D21" s="12">
        <f>SUM(D10:D20)</f>
        <v>6780049</v>
      </c>
      <c r="E21" s="13"/>
      <c r="F21" s="13">
        <f>D21/F3*100</f>
        <v>100</v>
      </c>
      <c r="G21" s="15">
        <f>SUM(G10:G20)</f>
        <v>300</v>
      </c>
      <c r="H21" s="15">
        <f>SUM(H10:H20)</f>
        <v>299.99999999999994</v>
      </c>
    </row>
    <row r="22" spans="1:8" x14ac:dyDescent="0.25">
      <c r="A22" s="4"/>
      <c r="B22" s="17"/>
      <c r="C22" s="13"/>
      <c r="D22" s="12"/>
      <c r="E22" s="13"/>
      <c r="F22" s="13"/>
      <c r="G22" s="15"/>
      <c r="H22" s="15"/>
    </row>
    <row r="23" spans="1:8" ht="23.25" x14ac:dyDescent="0.35">
      <c r="A23" s="29" t="s">
        <v>28</v>
      </c>
      <c r="B23" s="30"/>
      <c r="C23" s="30"/>
      <c r="D23" s="30"/>
      <c r="E23" s="30"/>
      <c r="F23" s="30"/>
      <c r="G23" s="30"/>
      <c r="H23" s="30"/>
    </row>
    <row r="24" spans="1:8" ht="28.5" x14ac:dyDescent="0.45">
      <c r="A24" s="1"/>
      <c r="B24" s="1"/>
      <c r="C24" s="1"/>
      <c r="D24" s="1"/>
      <c r="E24" s="2" t="s">
        <v>1</v>
      </c>
      <c r="F24" s="2" t="s">
        <v>1</v>
      </c>
      <c r="G24" s="28" t="s">
        <v>2</v>
      </c>
      <c r="H24" s="28"/>
    </row>
    <row r="25" spans="1:8" x14ac:dyDescent="0.25">
      <c r="A25" s="3"/>
      <c r="B25" s="4"/>
      <c r="C25" s="4"/>
      <c r="D25" s="4"/>
      <c r="E25" s="5">
        <f>B26</f>
        <v>9372541</v>
      </c>
      <c r="F25" s="5">
        <f>B29</f>
        <v>6868011</v>
      </c>
      <c r="G25" s="4" t="s">
        <v>60</v>
      </c>
      <c r="H25" s="4" t="s">
        <v>59</v>
      </c>
    </row>
    <row r="26" spans="1:8" ht="25.5" x14ac:dyDescent="0.25">
      <c r="A26" s="6" t="s">
        <v>49</v>
      </c>
      <c r="B26" s="7">
        <v>9372541</v>
      </c>
      <c r="C26" s="4"/>
      <c r="D26" s="4"/>
      <c r="E26" s="8">
        <v>100</v>
      </c>
      <c r="F26" s="4"/>
      <c r="G26" s="4"/>
      <c r="H26" s="4" t="s">
        <v>3</v>
      </c>
    </row>
    <row r="27" spans="1:8" x14ac:dyDescent="0.25">
      <c r="A27" s="6" t="s">
        <v>4</v>
      </c>
      <c r="B27" s="9">
        <f>B26-B28</f>
        <v>2346014</v>
      </c>
      <c r="C27" s="4"/>
      <c r="D27" s="4"/>
      <c r="E27" s="10">
        <f>B27/E25*100</f>
        <v>25.030714722933727</v>
      </c>
      <c r="F27" s="4"/>
      <c r="G27" s="4"/>
      <c r="H27" s="4" t="s">
        <v>5</v>
      </c>
    </row>
    <row r="28" spans="1:8" x14ac:dyDescent="0.25">
      <c r="A28" s="6" t="s">
        <v>6</v>
      </c>
      <c r="B28" s="8">
        <v>7026527</v>
      </c>
      <c r="C28" s="4"/>
      <c r="D28" s="4"/>
      <c r="E28" s="10">
        <f>(B28/E25)*100</f>
        <v>74.969285277066277</v>
      </c>
      <c r="F28" s="4"/>
      <c r="G28" s="4"/>
      <c r="H28" s="11">
        <f>F25/300</f>
        <v>22893.37</v>
      </c>
    </row>
    <row r="29" spans="1:8" x14ac:dyDescent="0.25">
      <c r="A29" s="6" t="s">
        <v>7</v>
      </c>
      <c r="B29" s="12">
        <v>6868011</v>
      </c>
      <c r="C29" s="4"/>
      <c r="D29" s="4"/>
      <c r="E29" s="10">
        <f>(B29/E25)*100</f>
        <v>73.278004332016252</v>
      </c>
      <c r="F29" s="4"/>
      <c r="G29" s="4"/>
      <c r="H29" s="4"/>
    </row>
    <row r="30" spans="1:8" x14ac:dyDescent="0.25">
      <c r="A30" s="6" t="s">
        <v>29</v>
      </c>
      <c r="B30" s="8">
        <v>158516</v>
      </c>
      <c r="C30" s="4"/>
      <c r="D30" s="4"/>
      <c r="E30" s="10">
        <f>(B30/E25)*100</f>
        <v>1.6912809450500137</v>
      </c>
      <c r="F30" s="10"/>
      <c r="G30" s="4"/>
      <c r="H30" s="4"/>
    </row>
    <row r="31" spans="1:8" x14ac:dyDescent="0.25">
      <c r="A31" s="4"/>
      <c r="B31" s="8"/>
      <c r="C31" s="4"/>
      <c r="D31" s="4"/>
      <c r="E31" s="10"/>
      <c r="F31" s="4"/>
      <c r="G31" s="4"/>
      <c r="H31" s="4"/>
    </row>
    <row r="32" spans="1:8" x14ac:dyDescent="0.25">
      <c r="A32" s="4"/>
      <c r="B32" s="8"/>
      <c r="C32" s="4"/>
      <c r="D32" s="4"/>
      <c r="E32" s="4"/>
      <c r="F32" s="4"/>
      <c r="G32" s="4"/>
      <c r="H32" s="4"/>
    </row>
    <row r="33" spans="1:8" x14ac:dyDescent="0.25">
      <c r="A33" s="4"/>
      <c r="B33" s="8"/>
      <c r="C33" s="13" t="s">
        <v>30</v>
      </c>
      <c r="D33" s="8">
        <v>3007596</v>
      </c>
      <c r="E33" s="14">
        <f>D33/E25*100</f>
        <v>32.089440846404408</v>
      </c>
      <c r="F33" s="14">
        <f>D33/F25*100</f>
        <v>43.791368418017967</v>
      </c>
      <c r="G33" s="15">
        <v>158</v>
      </c>
      <c r="H33" s="16">
        <f>D33/H28</f>
        <v>131.37410525405392</v>
      </c>
    </row>
    <row r="34" spans="1:8" x14ac:dyDescent="0.25">
      <c r="A34" s="4"/>
      <c r="B34" s="8"/>
      <c r="C34" s="13" t="s">
        <v>11</v>
      </c>
      <c r="D34" s="8">
        <v>2935196</v>
      </c>
      <c r="E34" s="14">
        <f>D34/E25*100</f>
        <v>31.316971566195335</v>
      </c>
      <c r="F34" s="14">
        <f>D34/F25*100</f>
        <v>42.737205866443723</v>
      </c>
      <c r="G34" s="15">
        <v>125</v>
      </c>
      <c r="H34" s="16">
        <f>D34/H28</f>
        <v>128.21161759933116</v>
      </c>
    </row>
    <row r="35" spans="1:8" x14ac:dyDescent="0.25">
      <c r="A35" s="4"/>
      <c r="B35" s="8"/>
      <c r="C35" s="13" t="s">
        <v>14</v>
      </c>
      <c r="D35" s="8">
        <v>379454</v>
      </c>
      <c r="E35" s="14">
        <f>D35/E25*100</f>
        <v>4.0485712465808366</v>
      </c>
      <c r="F35" s="14">
        <f>D35/F25*100</f>
        <v>5.5249474702355608</v>
      </c>
      <c r="G35" s="15">
        <v>11</v>
      </c>
      <c r="H35" s="16">
        <f>D35/H28</f>
        <v>16.57484241070668</v>
      </c>
    </row>
    <row r="36" spans="1:8" x14ac:dyDescent="0.25">
      <c r="A36" s="4"/>
      <c r="B36" s="8"/>
      <c r="C36" s="13" t="s">
        <v>31</v>
      </c>
      <c r="D36" s="8">
        <v>218880</v>
      </c>
      <c r="E36" s="14">
        <f>D36/E25*100</f>
        <v>2.3353325421569244</v>
      </c>
      <c r="F36" s="14">
        <f>D36/F25*100</f>
        <v>3.1869488852012613</v>
      </c>
      <c r="G36" s="15">
        <v>6</v>
      </c>
      <c r="H36" s="16">
        <f>D36/H28</f>
        <v>9.5608466556037843</v>
      </c>
    </row>
    <row r="37" spans="1:8" x14ac:dyDescent="0.25">
      <c r="A37" s="4"/>
      <c r="B37" s="4"/>
      <c r="C37" s="4" t="s">
        <v>25</v>
      </c>
      <c r="D37" s="8">
        <f>F25-SUM(D33:D36)</f>
        <v>326885</v>
      </c>
      <c r="E37" s="14">
        <f>D37/E25*100</f>
        <v>3.4876881306787557</v>
      </c>
      <c r="F37" s="14">
        <f>D37/F25*100</f>
        <v>4.7595293601014905</v>
      </c>
      <c r="G37" s="15">
        <v>0</v>
      </c>
      <c r="H37" s="16">
        <f>D37/H28</f>
        <v>14.278588080304473</v>
      </c>
    </row>
    <row r="38" spans="1:8" x14ac:dyDescent="0.25">
      <c r="A38" s="4"/>
      <c r="B38" s="17" t="s">
        <v>26</v>
      </c>
      <c r="C38" s="13" t="s">
        <v>27</v>
      </c>
      <c r="D38" s="12">
        <f>SUM(D33:D37)</f>
        <v>6868011</v>
      </c>
      <c r="E38" s="13"/>
      <c r="F38" s="13">
        <f>D38/F25*100</f>
        <v>100</v>
      </c>
      <c r="G38" s="15">
        <f>SUM(G33:G37)</f>
        <v>300</v>
      </c>
      <c r="H38" s="15">
        <f>SUM(H33:H37)</f>
        <v>299.99999999999994</v>
      </c>
    </row>
    <row r="40" spans="1:8" ht="23.25" x14ac:dyDescent="0.35">
      <c r="A40" s="29" t="s">
        <v>32</v>
      </c>
      <c r="B40" s="30"/>
      <c r="C40" s="30"/>
      <c r="D40" s="30"/>
      <c r="E40" s="30"/>
      <c r="F40" s="30"/>
      <c r="G40" s="30"/>
      <c r="H40" s="30"/>
    </row>
    <row r="41" spans="1:8" ht="28.5" x14ac:dyDescent="0.45">
      <c r="A41" s="1"/>
      <c r="B41" s="1"/>
      <c r="C41" s="1"/>
      <c r="D41" s="1"/>
      <c r="E41" s="2" t="s">
        <v>1</v>
      </c>
      <c r="F41" s="2" t="s">
        <v>1</v>
      </c>
      <c r="G41" s="28" t="s">
        <v>2</v>
      </c>
      <c r="H41" s="28"/>
    </row>
    <row r="42" spans="1:8" x14ac:dyDescent="0.25">
      <c r="A42" s="3"/>
      <c r="B42" s="4"/>
      <c r="C42" s="4"/>
      <c r="D42" s="4"/>
      <c r="E42" s="5">
        <f>B43</f>
        <v>9899472</v>
      </c>
      <c r="F42" s="5">
        <f>B46</f>
        <v>7406619</v>
      </c>
      <c r="G42" s="4" t="s">
        <v>60</v>
      </c>
      <c r="H42" s="4" t="s">
        <v>59</v>
      </c>
    </row>
    <row r="43" spans="1:8" ht="25.5" x14ac:dyDescent="0.25">
      <c r="A43" s="6" t="s">
        <v>49</v>
      </c>
      <c r="B43" s="7">
        <v>9899472</v>
      </c>
      <c r="C43" s="4"/>
      <c r="D43" s="4"/>
      <c r="E43" s="8">
        <v>100</v>
      </c>
      <c r="F43" s="4"/>
      <c r="G43" s="4"/>
      <c r="H43" s="4" t="s">
        <v>3</v>
      </c>
    </row>
    <row r="44" spans="1:8" x14ac:dyDescent="0.25">
      <c r="A44" s="6" t="s">
        <v>4</v>
      </c>
      <c r="B44" s="9">
        <f>B43-B45</f>
        <v>2326104</v>
      </c>
      <c r="C44" s="4"/>
      <c r="D44" s="4"/>
      <c r="E44" s="10">
        <f>B44/E42*100</f>
        <v>23.49725318683663</v>
      </c>
      <c r="F44" s="4"/>
      <c r="G44" s="4"/>
      <c r="H44" s="4" t="s">
        <v>5</v>
      </c>
    </row>
    <row r="45" spans="1:8" x14ac:dyDescent="0.25">
      <c r="A45" s="6" t="s">
        <v>6</v>
      </c>
      <c r="B45" s="8">
        <v>7573368</v>
      </c>
      <c r="C45" s="4"/>
      <c r="D45" s="4"/>
      <c r="E45" s="10">
        <f>(B45/E42)*100</f>
        <v>76.50274681316337</v>
      </c>
      <c r="F45" s="4"/>
      <c r="G45" s="4"/>
      <c r="H45" s="11">
        <f>F42/300</f>
        <v>24688.73</v>
      </c>
    </row>
    <row r="46" spans="1:8" x14ac:dyDescent="0.25">
      <c r="A46" s="6" t="s">
        <v>7</v>
      </c>
      <c r="B46" s="12">
        <v>7406619</v>
      </c>
      <c r="C46" s="4"/>
      <c r="D46" s="4"/>
      <c r="E46" s="10">
        <f>(B46/E42)*100</f>
        <v>74.81832364392767</v>
      </c>
      <c r="F46" s="4"/>
      <c r="G46" s="4"/>
      <c r="H46" s="4"/>
    </row>
    <row r="47" spans="1:8" x14ac:dyDescent="0.25">
      <c r="A47" s="6" t="s">
        <v>8</v>
      </c>
      <c r="B47" s="8">
        <v>123713</v>
      </c>
      <c r="C47" s="4"/>
      <c r="D47" s="4"/>
      <c r="E47" s="10">
        <f>(B47/E42)*100</f>
        <v>1.2496929129149514</v>
      </c>
      <c r="F47" s="10"/>
      <c r="G47" s="4"/>
      <c r="H47" s="4"/>
    </row>
    <row r="48" spans="1:8" x14ac:dyDescent="0.25">
      <c r="A48" s="4" t="s">
        <v>9</v>
      </c>
      <c r="B48" s="8">
        <v>43036</v>
      </c>
      <c r="C48" s="4"/>
      <c r="D48" s="4"/>
      <c r="E48" s="10">
        <f>(B48/E42)*100</f>
        <v>0.43473025632074114</v>
      </c>
      <c r="F48" s="4"/>
      <c r="G48" s="4"/>
      <c r="H48" s="4"/>
    </row>
    <row r="49" spans="1:8" x14ac:dyDescent="0.25">
      <c r="A49" s="4"/>
      <c r="B49" s="8"/>
      <c r="C49" s="4"/>
      <c r="D49" s="4"/>
      <c r="E49" s="4"/>
      <c r="F49" s="4"/>
      <c r="G49" s="4"/>
      <c r="H49" s="4"/>
    </row>
    <row r="50" spans="1:8" x14ac:dyDescent="0.25">
      <c r="A50" s="4"/>
      <c r="B50" s="8"/>
      <c r="C50" s="13" t="s">
        <v>11</v>
      </c>
      <c r="D50" s="8">
        <v>3359682</v>
      </c>
      <c r="E50" s="14">
        <f>D50/E42*100</f>
        <v>33.937991844413517</v>
      </c>
      <c r="F50" s="14">
        <f>D50/F42*100</f>
        <v>45.360534948537243</v>
      </c>
      <c r="G50" s="15">
        <v>165</v>
      </c>
      <c r="H50" s="16">
        <f>D50/H45</f>
        <v>136.08160484561174</v>
      </c>
    </row>
    <row r="51" spans="1:8" x14ac:dyDescent="0.25">
      <c r="A51" s="4"/>
      <c r="B51" s="8"/>
      <c r="C51" s="13" t="s">
        <v>30</v>
      </c>
      <c r="D51" s="8">
        <v>3003275</v>
      </c>
      <c r="E51" s="14">
        <f>D51/E42*100</f>
        <v>30.33772912333102</v>
      </c>
      <c r="F51" s="14">
        <f>D51/F42*100</f>
        <v>40.548528282607762</v>
      </c>
      <c r="G51" s="15">
        <v>117</v>
      </c>
      <c r="H51" s="16">
        <f>D51/H45</f>
        <v>121.64558484782329</v>
      </c>
    </row>
    <row r="52" spans="1:8" x14ac:dyDescent="0.25">
      <c r="A52" s="4"/>
      <c r="B52" s="8"/>
      <c r="C52" s="13" t="s">
        <v>14</v>
      </c>
      <c r="D52" s="8">
        <v>436706</v>
      </c>
      <c r="E52" s="14">
        <f>D52/E42*100</f>
        <v>4.4114069922113019</v>
      </c>
      <c r="F52" s="14">
        <f>D52/F42*100</f>
        <v>5.896158557636082</v>
      </c>
      <c r="G52" s="15">
        <v>12</v>
      </c>
      <c r="H52" s="16">
        <f>D52/H45</f>
        <v>17.688475672908247</v>
      </c>
    </row>
    <row r="53" spans="1:8" x14ac:dyDescent="0.25">
      <c r="A53" s="4"/>
      <c r="B53" s="8"/>
      <c r="C53" s="13" t="s">
        <v>33</v>
      </c>
      <c r="D53" s="8">
        <v>241637</v>
      </c>
      <c r="E53" s="14">
        <f>D53/E42*100</f>
        <v>2.4409079595356196</v>
      </c>
      <c r="F53" s="14">
        <f>D53/F42*100</f>
        <v>3.2624467385186144</v>
      </c>
      <c r="G53" s="15">
        <v>6</v>
      </c>
      <c r="H53" s="16">
        <f>D53/H45</f>
        <v>9.787340215555842</v>
      </c>
    </row>
    <row r="54" spans="1:8" x14ac:dyDescent="0.25">
      <c r="A54" s="4"/>
      <c r="B54" s="4"/>
      <c r="C54" s="4" t="s">
        <v>25</v>
      </c>
      <c r="D54" s="8">
        <f>F42-SUM(D50:D53)</f>
        <v>365319</v>
      </c>
      <c r="E54" s="14">
        <f>D54/E42*100</f>
        <v>3.690287724436212</v>
      </c>
      <c r="F54" s="14">
        <f>D54/F42*100</f>
        <v>4.9323314727002971</v>
      </c>
      <c r="G54" s="15">
        <v>0</v>
      </c>
      <c r="H54" s="16">
        <f>D54/H45</f>
        <v>14.796994418100891</v>
      </c>
    </row>
    <row r="55" spans="1:8" x14ac:dyDescent="0.25">
      <c r="A55" s="4"/>
      <c r="B55" s="17" t="s">
        <v>26</v>
      </c>
      <c r="C55" s="13" t="s">
        <v>27</v>
      </c>
      <c r="D55" s="12">
        <f>SUM(D50:D54)</f>
        <v>7406619</v>
      </c>
      <c r="E55" s="13"/>
      <c r="F55" s="13">
        <f>D55/F42*100</f>
        <v>100</v>
      </c>
      <c r="G55" s="15">
        <f>SUM(G50:G54)</f>
        <v>300</v>
      </c>
      <c r="H55" s="15">
        <f>SUM(H50:H54)</f>
        <v>300</v>
      </c>
    </row>
    <row r="57" spans="1:8" ht="23.25" x14ac:dyDescent="0.35">
      <c r="A57" s="29" t="s">
        <v>35</v>
      </c>
      <c r="B57" s="30"/>
      <c r="C57" s="30"/>
      <c r="D57" s="30"/>
      <c r="E57" s="30"/>
      <c r="F57" s="30"/>
      <c r="G57" s="30"/>
      <c r="H57" s="30"/>
    </row>
    <row r="58" spans="1:8" ht="28.5" x14ac:dyDescent="0.45">
      <c r="A58" s="1"/>
      <c r="B58" s="1"/>
      <c r="C58" s="1"/>
      <c r="D58" s="1"/>
      <c r="E58" s="2" t="s">
        <v>1</v>
      </c>
      <c r="F58" s="2" t="s">
        <v>1</v>
      </c>
      <c r="G58" s="28" t="s">
        <v>2</v>
      </c>
      <c r="H58" s="28"/>
    </row>
    <row r="59" spans="1:8" x14ac:dyDescent="0.25">
      <c r="A59" s="3"/>
      <c r="B59" s="4"/>
      <c r="C59" s="4"/>
      <c r="D59" s="4"/>
      <c r="E59" s="5">
        <f>B60</f>
        <v>9918917</v>
      </c>
      <c r="F59" s="5">
        <f>B63</f>
        <v>7159006</v>
      </c>
      <c r="G59" s="4" t="s">
        <v>60</v>
      </c>
      <c r="H59" s="4" t="s">
        <v>59</v>
      </c>
    </row>
    <row r="60" spans="1:8" ht="25.5" x14ac:dyDescent="0.25">
      <c r="A60" s="6" t="s">
        <v>49</v>
      </c>
      <c r="B60" s="7">
        <v>9918917</v>
      </c>
      <c r="C60" s="4"/>
      <c r="D60" s="4"/>
      <c r="E60" s="8">
        <v>100</v>
      </c>
      <c r="F60" s="4"/>
      <c r="G60" s="4"/>
      <c r="H60" s="4" t="s">
        <v>3</v>
      </c>
    </row>
    <row r="61" spans="1:8" x14ac:dyDescent="0.25">
      <c r="A61" s="6" t="s">
        <v>4</v>
      </c>
      <c r="B61" s="9">
        <f>B60-B62</f>
        <v>2583891</v>
      </c>
      <c r="C61" s="4"/>
      <c r="D61" s="4"/>
      <c r="E61" s="10">
        <f>B61/E59*100</f>
        <v>26.050132287627768</v>
      </c>
      <c r="F61" s="4"/>
      <c r="G61" s="4"/>
      <c r="H61" s="4" t="s">
        <v>5</v>
      </c>
    </row>
    <row r="62" spans="1:8" x14ac:dyDescent="0.25">
      <c r="A62" s="6" t="s">
        <v>6</v>
      </c>
      <c r="B62" s="8">
        <v>7335026</v>
      </c>
      <c r="C62" s="4"/>
      <c r="D62" s="4"/>
      <c r="E62" s="10">
        <f>(B62/E59)*100</f>
        <v>73.949867712372225</v>
      </c>
      <c r="F62" s="4"/>
      <c r="G62" s="4"/>
      <c r="H62" s="11">
        <f>F59/300</f>
        <v>23863.353333333333</v>
      </c>
    </row>
    <row r="63" spans="1:8" x14ac:dyDescent="0.25">
      <c r="A63" s="6" t="s">
        <v>7</v>
      </c>
      <c r="B63" s="12">
        <v>7159006</v>
      </c>
      <c r="C63" s="4"/>
      <c r="D63" s="4"/>
      <c r="E63" s="10">
        <f>(B63/E59)*100</f>
        <v>72.175278813201089</v>
      </c>
      <c r="F63" s="4"/>
      <c r="G63" s="4"/>
      <c r="H63" s="4"/>
    </row>
    <row r="64" spans="1:8" x14ac:dyDescent="0.25">
      <c r="A64" s="6" t="s">
        <v>8</v>
      </c>
      <c r="B64" s="8">
        <v>148850</v>
      </c>
      <c r="C64" s="4"/>
      <c r="D64" s="4"/>
      <c r="E64" s="10">
        <f>(B64/E59)*100</f>
        <v>1.5006678652518213</v>
      </c>
      <c r="F64" s="10"/>
      <c r="G64" s="4"/>
      <c r="H64" s="4"/>
    </row>
    <row r="65" spans="1:8" x14ac:dyDescent="0.25">
      <c r="A65" s="4" t="s">
        <v>9</v>
      </c>
      <c r="B65" s="8">
        <v>47170</v>
      </c>
      <c r="C65" s="4"/>
      <c r="D65" s="4"/>
      <c r="E65" s="10">
        <f>(B65/E59)*100</f>
        <v>0.47555595031191411</v>
      </c>
      <c r="F65" s="4"/>
      <c r="G65" s="4"/>
      <c r="H65" s="4"/>
    </row>
    <row r="66" spans="1:8" x14ac:dyDescent="0.25">
      <c r="A66" s="4"/>
      <c r="B66" s="8"/>
      <c r="C66" s="4"/>
      <c r="D66" s="4"/>
      <c r="E66" s="4"/>
      <c r="F66" s="4"/>
      <c r="G66" s="4"/>
      <c r="H66" s="4"/>
    </row>
    <row r="67" spans="1:8" x14ac:dyDescent="0.25">
      <c r="A67" s="4"/>
      <c r="B67" s="8"/>
      <c r="C67" s="13" t="s">
        <v>30</v>
      </c>
      <c r="D67" s="8">
        <v>2727279</v>
      </c>
      <c r="E67" s="14">
        <f>D67/E59*100</f>
        <v>27.495733657212778</v>
      </c>
      <c r="F67" s="14">
        <f>D67/F59*100</f>
        <v>38.095777542301263</v>
      </c>
      <c r="G67" s="15">
        <v>102</v>
      </c>
      <c r="H67" s="16">
        <f>D67/H62</f>
        <v>114.28733262690379</v>
      </c>
    </row>
    <row r="68" spans="1:8" x14ac:dyDescent="0.25">
      <c r="A68" s="4"/>
      <c r="B68" s="8"/>
      <c r="C68" s="13" t="s">
        <v>11</v>
      </c>
      <c r="D68" s="8">
        <v>2994979</v>
      </c>
      <c r="E68" s="14">
        <f>D68/E59*100</f>
        <v>30.194617013127541</v>
      </c>
      <c r="F68" s="14">
        <f>D68/F59*100</f>
        <v>41.83512347943276</v>
      </c>
      <c r="G68" s="15">
        <v>152</v>
      </c>
      <c r="H68" s="16">
        <f>D68/H62</f>
        <v>125.50537043829829</v>
      </c>
    </row>
    <row r="69" spans="1:8" x14ac:dyDescent="0.25">
      <c r="A69" s="4"/>
      <c r="B69" s="8"/>
      <c r="C69" s="13" t="s">
        <v>14</v>
      </c>
      <c r="D69" s="8">
        <v>583750</v>
      </c>
      <c r="E69" s="14">
        <f>D69/E59*100</f>
        <v>5.8852191222086043</v>
      </c>
      <c r="F69" s="14">
        <f>D69/F59*100</f>
        <v>8.1540649637673148</v>
      </c>
      <c r="G69" s="15">
        <v>22</v>
      </c>
      <c r="H69" s="16">
        <f>D69/H62</f>
        <v>24.462194891301948</v>
      </c>
    </row>
    <row r="70" spans="1:8" x14ac:dyDescent="0.25">
      <c r="A70" s="4"/>
      <c r="B70" s="8"/>
      <c r="C70" s="13" t="s">
        <v>10</v>
      </c>
      <c r="D70" s="8">
        <v>361101</v>
      </c>
      <c r="E70" s="14">
        <f>D70/E59*100</f>
        <v>3.64052849721396</v>
      </c>
      <c r="F70" s="14">
        <f>D70/F59*100</f>
        <v>5.0440102997539045</v>
      </c>
      <c r="G70" s="15">
        <v>14</v>
      </c>
      <c r="H70" s="16">
        <f>D70/H62</f>
        <v>15.132030899261714</v>
      </c>
    </row>
    <row r="71" spans="1:8" x14ac:dyDescent="0.25">
      <c r="A71" s="4"/>
      <c r="B71" s="8"/>
      <c r="C71" s="13" t="s">
        <v>34</v>
      </c>
      <c r="D71" s="8">
        <v>271809</v>
      </c>
      <c r="E71" s="14">
        <f>D71/E59*100</f>
        <v>2.7403092494876207</v>
      </c>
      <c r="F71" s="14">
        <f>D71/F59*100</f>
        <v>3.7967421734246347</v>
      </c>
      <c r="G71" s="15">
        <v>10</v>
      </c>
      <c r="H71" s="16">
        <f>D71/H62</f>
        <v>11.390226520273904</v>
      </c>
    </row>
    <row r="72" spans="1:8" x14ac:dyDescent="0.25">
      <c r="A72" s="4"/>
      <c r="B72" s="4"/>
      <c r="C72" s="4" t="s">
        <v>25</v>
      </c>
      <c r="D72" s="8">
        <f>F59-SUM(D67:D71)</f>
        <v>220088</v>
      </c>
      <c r="E72" s="14">
        <f>D72/E59*100</f>
        <v>2.2188712739505734</v>
      </c>
      <c r="F72" s="14">
        <f>D72/F59*100</f>
        <v>3.0742815413201221</v>
      </c>
      <c r="G72" s="15"/>
      <c r="H72" s="16">
        <f>D72/H62</f>
        <v>9.2228446239603663</v>
      </c>
    </row>
    <row r="73" spans="1:8" x14ac:dyDescent="0.25">
      <c r="A73" s="4"/>
      <c r="B73" s="17" t="s">
        <v>26</v>
      </c>
      <c r="C73" s="13" t="s">
        <v>27</v>
      </c>
      <c r="D73" s="12">
        <f>SUM(D67:D72)</f>
        <v>7159006</v>
      </c>
      <c r="E73" s="13"/>
      <c r="F73" s="16">
        <f>D73/F59*100</f>
        <v>100</v>
      </c>
      <c r="G73" s="15">
        <f>SUM(G67:G72)</f>
        <v>300</v>
      </c>
      <c r="H73" s="15">
        <f>SUM(H67:H72)</f>
        <v>300.00000000000006</v>
      </c>
    </row>
    <row r="75" spans="1:8" ht="23.25" x14ac:dyDescent="0.35">
      <c r="A75" s="29" t="s">
        <v>36</v>
      </c>
      <c r="B75" s="30"/>
      <c r="C75" s="30"/>
      <c r="D75" s="30"/>
      <c r="E75" s="30"/>
      <c r="F75" s="30"/>
      <c r="G75" s="30"/>
      <c r="H75" s="30"/>
    </row>
    <row r="76" spans="1:8" ht="28.5" x14ac:dyDescent="0.45">
      <c r="A76" s="1"/>
      <c r="B76" s="1"/>
      <c r="C76" s="1"/>
      <c r="D76" s="1"/>
      <c r="E76" s="2" t="s">
        <v>1</v>
      </c>
      <c r="F76" s="2" t="s">
        <v>1</v>
      </c>
      <c r="G76" s="28" t="s">
        <v>2</v>
      </c>
      <c r="H76" s="28"/>
    </row>
    <row r="77" spans="1:8" x14ac:dyDescent="0.25">
      <c r="A77" s="3"/>
      <c r="B77" s="4"/>
      <c r="C77" s="4"/>
      <c r="D77" s="4"/>
      <c r="E77" s="5">
        <f>B78</f>
        <v>9929065</v>
      </c>
      <c r="F77" s="5">
        <f>B81</f>
        <v>6858421</v>
      </c>
      <c r="G77" s="4" t="s">
        <v>60</v>
      </c>
      <c r="H77" s="4" t="s">
        <v>59</v>
      </c>
    </row>
    <row r="78" spans="1:8" ht="25.5" x14ac:dyDescent="0.25">
      <c r="A78" s="6" t="s">
        <v>49</v>
      </c>
      <c r="B78" s="7">
        <v>9929065</v>
      </c>
      <c r="C78" s="4"/>
      <c r="D78" s="4"/>
      <c r="E78" s="8">
        <v>100</v>
      </c>
      <c r="F78" s="4"/>
      <c r="G78" s="4"/>
      <c r="H78" s="4" t="s">
        <v>3</v>
      </c>
    </row>
    <row r="79" spans="1:8" x14ac:dyDescent="0.25">
      <c r="A79" s="6" t="s">
        <v>4</v>
      </c>
      <c r="B79" s="9">
        <f>B78-B80</f>
        <v>2884459</v>
      </c>
      <c r="C79" s="4"/>
      <c r="D79" s="4"/>
      <c r="E79" s="10">
        <f>B79/E77*100</f>
        <v>29.05066086283049</v>
      </c>
      <c r="F79" s="4"/>
      <c r="G79" s="4"/>
      <c r="H79" s="4" t="s">
        <v>5</v>
      </c>
    </row>
    <row r="80" spans="1:8" x14ac:dyDescent="0.25">
      <c r="A80" s="6" t="s">
        <v>6</v>
      </c>
      <c r="B80" s="8">
        <v>7044606</v>
      </c>
      <c r="C80" s="4"/>
      <c r="D80" s="4"/>
      <c r="E80" s="10">
        <f>(B80/E77)*100</f>
        <v>70.949339137169503</v>
      </c>
      <c r="F80" s="4"/>
      <c r="G80" s="4"/>
      <c r="H80" s="11">
        <f>F77/300</f>
        <v>22861.403333333332</v>
      </c>
    </row>
    <row r="81" spans="1:8" x14ac:dyDescent="0.25">
      <c r="A81" s="6" t="s">
        <v>7</v>
      </c>
      <c r="B81" s="12">
        <v>6858421</v>
      </c>
      <c r="C81" s="4"/>
      <c r="D81" s="4"/>
      <c r="E81" s="10">
        <f>(B81/E77)*100</f>
        <v>69.074187750810381</v>
      </c>
      <c r="F81" s="4"/>
      <c r="G81" s="4"/>
      <c r="H81" s="4"/>
    </row>
    <row r="82" spans="1:8" x14ac:dyDescent="0.25">
      <c r="A82" s="6" t="s">
        <v>8</v>
      </c>
      <c r="B82" s="8">
        <v>142916</v>
      </c>
      <c r="C82" s="4"/>
      <c r="D82" s="4"/>
      <c r="E82" s="10">
        <f>(B82/E77)*100</f>
        <v>1.4393701723173331</v>
      </c>
      <c r="F82" s="10"/>
      <c r="G82" s="4"/>
      <c r="H82" s="4"/>
    </row>
    <row r="83" spans="1:8" x14ac:dyDescent="0.25">
      <c r="A83" s="4" t="s">
        <v>9</v>
      </c>
      <c r="B83" s="8">
        <v>43269</v>
      </c>
      <c r="C83" s="4"/>
      <c r="D83" s="4"/>
      <c r="E83" s="10">
        <f>(B83/E77)*100</f>
        <v>0.43578121404180559</v>
      </c>
      <c r="F83" s="4"/>
      <c r="G83" s="4"/>
      <c r="H83" s="4"/>
    </row>
    <row r="84" spans="1:8" x14ac:dyDescent="0.25">
      <c r="A84" s="4"/>
      <c r="B84" s="8"/>
      <c r="C84" s="4"/>
      <c r="D84" s="4"/>
      <c r="E84" s="4"/>
      <c r="F84" s="4"/>
      <c r="G84" s="4"/>
      <c r="H84" s="4"/>
    </row>
    <row r="85" spans="1:8" x14ac:dyDescent="0.25">
      <c r="A85" s="4"/>
      <c r="B85" s="8"/>
      <c r="C85" s="13" t="s">
        <v>30</v>
      </c>
      <c r="D85" s="8">
        <v>3012542</v>
      </c>
      <c r="E85" s="14">
        <f>D85/E77*100</f>
        <v>30.340641339340614</v>
      </c>
      <c r="F85" s="14">
        <f>D85/F77*100</f>
        <v>43.924716782478072</v>
      </c>
      <c r="G85" s="15">
        <v>160</v>
      </c>
      <c r="H85" s="16">
        <f>D85/H80</f>
        <v>131.77415034743422</v>
      </c>
    </row>
    <row r="86" spans="1:8" x14ac:dyDescent="0.25">
      <c r="A86" s="4"/>
      <c r="B86" s="8"/>
      <c r="C86" s="13" t="s">
        <v>11</v>
      </c>
      <c r="D86" s="8">
        <v>2295719</v>
      </c>
      <c r="E86" s="14">
        <f>D86/E77*100</f>
        <v>23.121200233858875</v>
      </c>
      <c r="F86" s="14">
        <f>D86/F77*100</f>
        <v>33.472996189647738</v>
      </c>
      <c r="G86" s="15">
        <v>91</v>
      </c>
      <c r="H86" s="16">
        <f>D86/H80</f>
        <v>100.41898856894321</v>
      </c>
    </row>
    <row r="87" spans="1:8" x14ac:dyDescent="0.25">
      <c r="A87" s="4"/>
      <c r="B87" s="8"/>
      <c r="C87" s="13" t="s">
        <v>14</v>
      </c>
      <c r="D87" s="8">
        <v>517249</v>
      </c>
      <c r="E87" s="14">
        <f>D87/E77*100</f>
        <v>5.2094431852344609</v>
      </c>
      <c r="F87" s="14">
        <f>D87/F77*100</f>
        <v>7.5418088215931922</v>
      </c>
      <c r="G87" s="15">
        <v>21</v>
      </c>
      <c r="H87" s="16">
        <f>D87/H80</f>
        <v>22.625426464779576</v>
      </c>
    </row>
    <row r="88" spans="1:8" x14ac:dyDescent="0.25">
      <c r="A88" s="4"/>
      <c r="B88" s="8"/>
      <c r="C88" s="13" t="s">
        <v>34</v>
      </c>
      <c r="D88" s="8">
        <v>386205</v>
      </c>
      <c r="E88" s="14">
        <f>D88/E77*100</f>
        <v>3.8896411696368189</v>
      </c>
      <c r="F88" s="14">
        <f>D88/F77*100</f>
        <v>5.6311066351861454</v>
      </c>
      <c r="G88" s="15">
        <v>15</v>
      </c>
      <c r="H88" s="16">
        <f>D88/H80</f>
        <v>16.893319905558439</v>
      </c>
    </row>
    <row r="89" spans="1:8" x14ac:dyDescent="0.25">
      <c r="A89" s="4"/>
      <c r="B89" s="8"/>
      <c r="C89" s="13" t="s">
        <v>10</v>
      </c>
      <c r="D89" s="8">
        <v>315665</v>
      </c>
      <c r="E89" s="14">
        <f>D89/E77*100</f>
        <v>3.1792016670250423</v>
      </c>
      <c r="F89" s="14">
        <f>D89/F77*100</f>
        <v>4.60259001306569</v>
      </c>
      <c r="G89" s="15">
        <v>13</v>
      </c>
      <c r="H89" s="16">
        <f>D89/H80</f>
        <v>13.80777003919707</v>
      </c>
    </row>
    <row r="90" spans="1:8" x14ac:dyDescent="0.25">
      <c r="A90" s="4"/>
      <c r="B90" s="4"/>
      <c r="C90" s="4" t="s">
        <v>25</v>
      </c>
      <c r="D90" s="8">
        <f>F77-SUM(D85:D89)</f>
        <v>331041</v>
      </c>
      <c r="E90" s="14">
        <f>D90/E77*100</f>
        <v>3.3340601557145613</v>
      </c>
      <c r="F90" s="14">
        <f>D90/F77*100</f>
        <v>4.8267815580291726</v>
      </c>
      <c r="G90" s="15"/>
      <c r="H90" s="16">
        <f>D90/H80</f>
        <v>14.480344674087521</v>
      </c>
    </row>
    <row r="91" spans="1:8" x14ac:dyDescent="0.25">
      <c r="A91" s="4"/>
      <c r="B91" s="17" t="s">
        <v>26</v>
      </c>
      <c r="C91" s="13" t="s">
        <v>27</v>
      </c>
      <c r="D91" s="12">
        <f>SUM(D85:D90)</f>
        <v>6858421</v>
      </c>
      <c r="E91" s="13"/>
      <c r="F91" s="13">
        <f>D91/F77*100</f>
        <v>100</v>
      </c>
      <c r="G91" s="15">
        <f>SUM(G85:G90)</f>
        <v>300</v>
      </c>
      <c r="H91" s="15">
        <f>SUM(H85:H90)</f>
        <v>300</v>
      </c>
    </row>
    <row r="93" spans="1:8" ht="23.25" x14ac:dyDescent="0.35">
      <c r="A93" s="29" t="s">
        <v>37</v>
      </c>
      <c r="B93" s="30"/>
      <c r="C93" s="30"/>
      <c r="D93" s="30"/>
      <c r="E93" s="30"/>
      <c r="F93" s="30"/>
      <c r="G93" s="30"/>
      <c r="H93" s="30"/>
    </row>
    <row r="94" spans="1:8" ht="28.5" x14ac:dyDescent="0.45">
      <c r="A94" s="1"/>
      <c r="B94" s="1"/>
      <c r="C94" s="1"/>
      <c r="D94" s="1"/>
      <c r="E94" s="2" t="s">
        <v>1</v>
      </c>
      <c r="F94" s="2" t="s">
        <v>1</v>
      </c>
      <c r="G94" s="28" t="s">
        <v>2</v>
      </c>
      <c r="H94" s="28"/>
    </row>
    <row r="95" spans="1:8" x14ac:dyDescent="0.25">
      <c r="A95" s="3"/>
      <c r="B95" s="4"/>
      <c r="C95" s="4"/>
      <c r="D95" s="4"/>
      <c r="E95" s="5">
        <f>B96</f>
        <v>9945859</v>
      </c>
      <c r="F95" s="5">
        <f>B99</f>
        <v>6324136</v>
      </c>
      <c r="G95" s="4" t="s">
        <v>60</v>
      </c>
      <c r="H95" s="4" t="s">
        <v>59</v>
      </c>
    </row>
    <row r="96" spans="1:8" ht="25.5" x14ac:dyDescent="0.25">
      <c r="A96" s="6" t="s">
        <v>49</v>
      </c>
      <c r="B96" s="7">
        <v>9945859</v>
      </c>
      <c r="C96" s="4"/>
      <c r="D96" s="4"/>
      <c r="E96" s="8">
        <v>100</v>
      </c>
      <c r="F96" s="4"/>
      <c r="G96" s="4"/>
      <c r="H96" s="4" t="s">
        <v>3</v>
      </c>
    </row>
    <row r="97" spans="1:8" x14ac:dyDescent="0.25">
      <c r="A97" s="6" t="s">
        <v>4</v>
      </c>
      <c r="B97" s="9">
        <f>B96-B98</f>
        <v>4470041</v>
      </c>
      <c r="C97" s="4"/>
      <c r="D97" s="4"/>
      <c r="E97" s="10">
        <f>B97/E95*100</f>
        <v>44.943739902204527</v>
      </c>
      <c r="F97" s="4"/>
      <c r="G97" s="4"/>
      <c r="H97" s="4" t="s">
        <v>5</v>
      </c>
    </row>
    <row r="98" spans="1:8" x14ac:dyDescent="0.25">
      <c r="A98" s="6" t="s">
        <v>6</v>
      </c>
      <c r="B98" s="8">
        <v>5475818</v>
      </c>
      <c r="C98" s="4"/>
      <c r="D98" s="4"/>
      <c r="E98" s="10">
        <f>(B98/E95)*100</f>
        <v>55.056260097795473</v>
      </c>
      <c r="F98" s="4"/>
      <c r="G98" s="4"/>
      <c r="H98" s="11">
        <f>F95/300</f>
        <v>21080.453333333335</v>
      </c>
    </row>
    <row r="99" spans="1:8" x14ac:dyDescent="0.25">
      <c r="A99" s="6" t="s">
        <v>7</v>
      </c>
      <c r="B99" s="12">
        <v>6324136</v>
      </c>
      <c r="C99" s="4"/>
      <c r="D99" s="4"/>
      <c r="E99" s="10">
        <f>(B99/E95)*100</f>
        <v>63.585618899282601</v>
      </c>
      <c r="F99" s="4"/>
      <c r="G99" s="4"/>
      <c r="H99" s="4"/>
    </row>
    <row r="100" spans="1:8" x14ac:dyDescent="0.25">
      <c r="A100" s="6" t="s">
        <v>8</v>
      </c>
      <c r="B100" s="8">
        <v>114769</v>
      </c>
      <c r="C100" s="4"/>
      <c r="D100" s="4"/>
      <c r="E100" s="10">
        <f>(B100/E95)*100</f>
        <v>1.1539375331984898</v>
      </c>
      <c r="F100" s="10"/>
      <c r="G100" s="4"/>
      <c r="H100" s="4"/>
    </row>
    <row r="101" spans="1:8" x14ac:dyDescent="0.25">
      <c r="A101" s="4" t="s">
        <v>9</v>
      </c>
      <c r="B101" s="8">
        <v>37913</v>
      </c>
      <c r="C101" s="4"/>
      <c r="D101" s="4"/>
      <c r="E101" s="10">
        <f>(B101/E95)*100</f>
        <v>0.38119382146881431</v>
      </c>
      <c r="F101" s="4"/>
      <c r="G101" s="4"/>
      <c r="H101" s="4"/>
    </row>
    <row r="102" spans="1:8" x14ac:dyDescent="0.25">
      <c r="A102" s="4"/>
      <c r="B102" s="8"/>
      <c r="C102" s="4"/>
      <c r="D102" s="4"/>
      <c r="E102" s="4"/>
      <c r="F102" s="4"/>
      <c r="G102" s="4"/>
      <c r="H102" s="4"/>
    </row>
    <row r="103" spans="1:8" x14ac:dyDescent="0.25">
      <c r="A103" s="4"/>
      <c r="B103" s="8"/>
      <c r="C103" s="13" t="s">
        <v>11</v>
      </c>
      <c r="D103" s="8">
        <v>1192103</v>
      </c>
      <c r="E103" s="14">
        <f>D103/E95*100</f>
        <v>11.985922985636535</v>
      </c>
      <c r="F103" s="14">
        <f>D103/F95*100</f>
        <v>18.85005319303696</v>
      </c>
      <c r="G103" s="15">
        <v>108</v>
      </c>
      <c r="H103" s="16">
        <f>D103/H98</f>
        <v>56.550159579110883</v>
      </c>
    </row>
    <row r="104" spans="1:8" x14ac:dyDescent="0.25">
      <c r="A104" s="4"/>
      <c r="B104" s="8"/>
      <c r="C104" s="13" t="s">
        <v>10</v>
      </c>
      <c r="D104" s="8">
        <v>1061928</v>
      </c>
      <c r="E104" s="14">
        <f>D104/E95*100</f>
        <v>10.677086815729037</v>
      </c>
      <c r="F104" s="14">
        <f>D104/F95*100</f>
        <v>16.791669249364656</v>
      </c>
      <c r="G104" s="15">
        <v>52</v>
      </c>
      <c r="H104" s="16">
        <f>D104/H98</f>
        <v>50.375007748093964</v>
      </c>
    </row>
    <row r="105" spans="1:8" x14ac:dyDescent="0.25">
      <c r="A105" s="4"/>
      <c r="B105" s="8"/>
      <c r="C105" s="13" t="s">
        <v>30</v>
      </c>
      <c r="D105" s="8">
        <v>833452</v>
      </c>
      <c r="E105" s="14">
        <f>D105/E95*100</f>
        <v>8.3798895600671592</v>
      </c>
      <c r="F105" s="14">
        <f>D105/F95*100</f>
        <v>13.178906968477591</v>
      </c>
      <c r="G105" s="15">
        <v>41</v>
      </c>
      <c r="H105" s="16">
        <f>D105/H98</f>
        <v>39.536720905432773</v>
      </c>
    </row>
    <row r="106" spans="1:8" x14ac:dyDescent="0.25">
      <c r="A106" s="4"/>
      <c r="B106" s="8"/>
      <c r="C106" s="13" t="s">
        <v>16</v>
      </c>
      <c r="D106" s="8">
        <v>671324</v>
      </c>
      <c r="E106" s="14">
        <f>D106/E95*100</f>
        <v>6.7497840055846359</v>
      </c>
      <c r="F106" s="14">
        <f>D106/F95*100</f>
        <v>10.615268235850715</v>
      </c>
      <c r="G106" s="15">
        <v>33</v>
      </c>
      <c r="H106" s="16">
        <f>D106/H98</f>
        <v>31.845804707552144</v>
      </c>
    </row>
    <row r="107" spans="1:8" x14ac:dyDescent="0.25">
      <c r="A107" s="4"/>
      <c r="B107" s="8"/>
      <c r="C107" s="13" t="s">
        <v>14</v>
      </c>
      <c r="D107" s="8">
        <v>536105</v>
      </c>
      <c r="E107" s="14">
        <f>D107/E95*100</f>
        <v>5.39023326190327</v>
      </c>
      <c r="F107" s="14">
        <f>D107/F95*100</f>
        <v>8.4771263616089225</v>
      </c>
      <c r="G107" s="15">
        <v>26</v>
      </c>
      <c r="H107" s="16">
        <f>D107/H98</f>
        <v>25.431379084826762</v>
      </c>
    </row>
    <row r="108" spans="1:8" x14ac:dyDescent="0.25">
      <c r="A108" s="4"/>
      <c r="B108" s="8"/>
      <c r="C108" s="13" t="s">
        <v>12</v>
      </c>
      <c r="D108" s="8">
        <v>440966</v>
      </c>
      <c r="E108" s="14">
        <f>D108/E95*100</f>
        <v>4.4336643018969006</v>
      </c>
      <c r="F108" s="14">
        <f>D108/F95*100</f>
        <v>6.972746949148469</v>
      </c>
      <c r="G108" s="15">
        <v>21</v>
      </c>
      <c r="H108" s="16">
        <f>D108/H98</f>
        <v>20.918240847445404</v>
      </c>
    </row>
    <row r="109" spans="1:8" x14ac:dyDescent="0.25">
      <c r="A109" s="4"/>
      <c r="B109" s="8"/>
      <c r="C109" s="13" t="s">
        <v>38</v>
      </c>
      <c r="D109" s="8">
        <v>386394</v>
      </c>
      <c r="E109" s="14">
        <f>D109/E95*100</f>
        <v>3.8849736357613756</v>
      </c>
      <c r="F109" s="14">
        <f>D109/F95*100</f>
        <v>6.109830655128226</v>
      </c>
      <c r="G109" s="15">
        <v>19</v>
      </c>
      <c r="H109" s="16">
        <f>D109/H98</f>
        <v>18.329491965384676</v>
      </c>
    </row>
    <row r="110" spans="1:8" x14ac:dyDescent="0.25">
      <c r="A110" s="4"/>
      <c r="B110" s="4"/>
      <c r="C110" s="4" t="s">
        <v>25</v>
      </c>
      <c r="D110" s="8">
        <f>F95-SUM(D103:D109)</f>
        <v>1201864</v>
      </c>
      <c r="E110" s="14">
        <f>D110/E95*100</f>
        <v>12.08406433270369</v>
      </c>
      <c r="F110" s="14">
        <f>D110/F95*100</f>
        <v>19.004398387384459</v>
      </c>
      <c r="G110" s="15"/>
      <c r="H110" s="16">
        <f>D110/H98</f>
        <v>57.013195162153373</v>
      </c>
    </row>
    <row r="111" spans="1:8" x14ac:dyDescent="0.25">
      <c r="A111" s="4"/>
      <c r="B111" s="17" t="s">
        <v>26</v>
      </c>
      <c r="C111" s="13" t="s">
        <v>27</v>
      </c>
      <c r="D111" s="12">
        <f>SUM(D103:D110)</f>
        <v>6324136</v>
      </c>
      <c r="E111" s="13"/>
      <c r="F111" s="13">
        <f>D111/F95*100</f>
        <v>100</v>
      </c>
      <c r="G111" s="15">
        <f>SUM(G103:G110)</f>
        <v>300</v>
      </c>
      <c r="H111" s="15">
        <f>SUM(H103:H110)</f>
        <v>300</v>
      </c>
    </row>
    <row r="113" spans="1:8" ht="23.25" x14ac:dyDescent="0.35">
      <c r="A113" s="29" t="s">
        <v>39</v>
      </c>
      <c r="B113" s="30"/>
      <c r="C113" s="30"/>
      <c r="D113" s="30"/>
      <c r="E113" s="30"/>
      <c r="F113" s="30"/>
      <c r="G113" s="30"/>
      <c r="H113" s="30"/>
    </row>
    <row r="114" spans="1:8" ht="28.5" x14ac:dyDescent="0.45">
      <c r="A114" s="1"/>
      <c r="B114" s="1"/>
      <c r="C114" s="1"/>
      <c r="D114" s="1"/>
      <c r="E114" s="2" t="s">
        <v>1</v>
      </c>
      <c r="F114" s="2" t="s">
        <v>1</v>
      </c>
      <c r="G114" s="28" t="s">
        <v>2</v>
      </c>
      <c r="H114" s="28"/>
    </row>
    <row r="115" spans="1:8" x14ac:dyDescent="0.25">
      <c r="A115" s="3"/>
      <c r="B115" s="4"/>
      <c r="C115" s="4"/>
      <c r="D115" s="4"/>
      <c r="E115" s="5">
        <f>B116</f>
        <v>9947876</v>
      </c>
      <c r="F115" s="5">
        <f>B119</f>
        <v>6155464</v>
      </c>
      <c r="G115" s="4" t="s">
        <v>60</v>
      </c>
      <c r="H115" s="4" t="s">
        <v>59</v>
      </c>
    </row>
    <row r="116" spans="1:8" ht="25.5" x14ac:dyDescent="0.25">
      <c r="A116" s="6" t="s">
        <v>49</v>
      </c>
      <c r="B116" s="7">
        <v>9947876</v>
      </c>
      <c r="C116" s="4"/>
      <c r="D116" s="4"/>
      <c r="E116" s="8">
        <v>100</v>
      </c>
      <c r="F116" s="4"/>
      <c r="G116" s="4"/>
      <c r="H116" s="4" t="s">
        <v>3</v>
      </c>
    </row>
    <row r="117" spans="1:8" x14ac:dyDescent="0.25">
      <c r="A117" s="6" t="s">
        <v>4</v>
      </c>
      <c r="B117" s="9">
        <f>B116-B118</f>
        <v>3731078</v>
      </c>
      <c r="C117" s="4"/>
      <c r="D117" s="4"/>
      <c r="E117" s="10">
        <f>B117/E115*100</f>
        <v>37.506277721998146</v>
      </c>
      <c r="F117" s="4"/>
      <c r="G117" s="4"/>
      <c r="H117" s="4" t="s">
        <v>5</v>
      </c>
    </row>
    <row r="118" spans="1:8" x14ac:dyDescent="0.25">
      <c r="A118" s="6" t="s">
        <v>6</v>
      </c>
      <c r="B118" s="8">
        <v>6216798</v>
      </c>
      <c r="C118" s="4"/>
      <c r="D118" s="4"/>
      <c r="E118" s="10">
        <f>(B118/E115)*100</f>
        <v>62.493722278001862</v>
      </c>
      <c r="F118" s="4"/>
      <c r="G118" s="4"/>
      <c r="H118" s="11">
        <f>F115/300</f>
        <v>20518.213333333333</v>
      </c>
    </row>
    <row r="119" spans="1:8" x14ac:dyDescent="0.25">
      <c r="A119" s="6" t="s">
        <v>7</v>
      </c>
      <c r="B119" s="12">
        <v>6155464</v>
      </c>
      <c r="C119" s="4"/>
      <c r="D119" s="4"/>
      <c r="E119" s="10">
        <f>(B119/E115)*100</f>
        <v>61.877168553367582</v>
      </c>
      <c r="F119" s="4"/>
      <c r="G119" s="4"/>
      <c r="H119" s="4"/>
    </row>
    <row r="120" spans="1:8" x14ac:dyDescent="0.25">
      <c r="A120" s="6" t="s">
        <v>8</v>
      </c>
      <c r="B120" s="8">
        <v>35961</v>
      </c>
      <c r="C120" s="4"/>
      <c r="D120" s="4"/>
      <c r="E120" s="10">
        <f>(B120/E115)*100</f>
        <v>0.36149425264247359</v>
      </c>
      <c r="F120" s="10"/>
      <c r="G120" s="4"/>
      <c r="H120" s="4"/>
    </row>
    <row r="121" spans="1:8" x14ac:dyDescent="0.25">
      <c r="A121" s="4" t="s">
        <v>9</v>
      </c>
      <c r="B121" s="8">
        <v>25373</v>
      </c>
      <c r="C121" s="4"/>
      <c r="D121" s="4"/>
      <c r="E121" s="10">
        <f>(B121/E115)*100</f>
        <v>0.25505947199181012</v>
      </c>
      <c r="F121" s="4"/>
      <c r="G121" s="4"/>
      <c r="H121" s="4"/>
    </row>
    <row r="122" spans="1:8" x14ac:dyDescent="0.25">
      <c r="A122" s="4"/>
      <c r="B122" s="8"/>
      <c r="C122" s="4"/>
      <c r="D122" s="4"/>
      <c r="E122" s="4"/>
      <c r="F122" s="4"/>
      <c r="G122" s="4"/>
      <c r="H122" s="4"/>
    </row>
    <row r="123" spans="1:8" x14ac:dyDescent="0.25">
      <c r="A123" s="4"/>
      <c r="B123" s="8"/>
      <c r="C123" s="13" t="s">
        <v>11</v>
      </c>
      <c r="D123" s="8">
        <v>1825497</v>
      </c>
      <c r="E123" s="14">
        <f>D123/E115*100</f>
        <v>18.350620775731421</v>
      </c>
      <c r="F123" s="14">
        <f>D123/F115*100</f>
        <v>29.656529548381734</v>
      </c>
      <c r="G123" s="15">
        <v>129</v>
      </c>
      <c r="H123" s="16">
        <f>D123/H118</f>
        <v>88.969588645145194</v>
      </c>
    </row>
    <row r="124" spans="1:8" x14ac:dyDescent="0.25">
      <c r="A124" s="4"/>
      <c r="B124" s="8"/>
      <c r="C124" s="13" t="s">
        <v>10</v>
      </c>
      <c r="D124" s="8">
        <v>1655022</v>
      </c>
      <c r="E124" s="14">
        <f>D124/E115*100</f>
        <v>16.6369383775994</v>
      </c>
      <c r="F124" s="14">
        <f>D124/F115*100</f>
        <v>26.887038897473854</v>
      </c>
      <c r="G124" s="15">
        <v>71</v>
      </c>
      <c r="H124" s="16">
        <f>D124/H118</f>
        <v>80.661116692421558</v>
      </c>
    </row>
    <row r="125" spans="1:8" x14ac:dyDescent="0.25">
      <c r="A125" s="4"/>
      <c r="B125" s="8"/>
      <c r="C125" s="13" t="s">
        <v>30</v>
      </c>
      <c r="D125" s="8">
        <v>756024</v>
      </c>
      <c r="E125" s="14">
        <f>D125/E115*100</f>
        <v>7.5998534762596561</v>
      </c>
      <c r="F125" s="14">
        <f>D125/F115*100</f>
        <v>12.282161019867877</v>
      </c>
      <c r="G125" s="15">
        <v>33</v>
      </c>
      <c r="H125" s="16">
        <f>D125/H118</f>
        <v>36.846483059603628</v>
      </c>
    </row>
    <row r="126" spans="1:8" x14ac:dyDescent="0.25">
      <c r="A126" s="4"/>
      <c r="B126" s="8"/>
      <c r="C126" s="13" t="s">
        <v>16</v>
      </c>
      <c r="D126" s="8">
        <v>462406</v>
      </c>
      <c r="E126" s="14">
        <f>D126/E115*100</f>
        <v>4.6482887402295727</v>
      </c>
      <c r="F126" s="14">
        <f>D126/F115*100</f>
        <v>7.5121225629781936</v>
      </c>
      <c r="G126" s="15">
        <v>20</v>
      </c>
      <c r="H126" s="16">
        <f>D126/H118</f>
        <v>22.536367688934579</v>
      </c>
    </row>
    <row r="127" spans="1:8" x14ac:dyDescent="0.25">
      <c r="A127" s="4"/>
      <c r="B127" s="8"/>
      <c r="C127" s="13" t="s">
        <v>12</v>
      </c>
      <c r="D127" s="8">
        <v>384986</v>
      </c>
      <c r="E127" s="14">
        <f>D127/E115*100</f>
        <v>3.8700321556078907</v>
      </c>
      <c r="F127" s="14">
        <f>D127/F115*100</f>
        <v>6.2543782239649195</v>
      </c>
      <c r="G127" s="15">
        <v>18</v>
      </c>
      <c r="H127" s="16">
        <f>D127/H118</f>
        <v>18.763134671894758</v>
      </c>
    </row>
    <row r="128" spans="1:8" x14ac:dyDescent="0.25">
      <c r="A128" s="4"/>
      <c r="B128" s="8"/>
      <c r="C128" s="13" t="s">
        <v>38</v>
      </c>
      <c r="D128" s="8">
        <v>277227</v>
      </c>
      <c r="E128" s="14">
        <f>D128/E115*100</f>
        <v>2.7867958949226952</v>
      </c>
      <c r="F128" s="14">
        <f>D128/F115*100</f>
        <v>4.5037547128859821</v>
      </c>
      <c r="G128" s="15">
        <v>17</v>
      </c>
      <c r="H128" s="16">
        <f>D128/H118</f>
        <v>13.511264138657946</v>
      </c>
    </row>
    <row r="129" spans="1:8" x14ac:dyDescent="0.25">
      <c r="A129" s="4"/>
      <c r="B129" s="8"/>
      <c r="C129" s="13" t="s">
        <v>14</v>
      </c>
      <c r="D129" s="8">
        <v>186475</v>
      </c>
      <c r="E129" s="14">
        <f>D129/E115*100</f>
        <v>1.8745207519675555</v>
      </c>
      <c r="F129" s="14">
        <f>D129/F115*100</f>
        <v>3.0294223148734196</v>
      </c>
      <c r="G129" s="15">
        <v>12</v>
      </c>
      <c r="H129" s="16">
        <f>D129/H118</f>
        <v>9.0882669446202602</v>
      </c>
    </row>
    <row r="130" spans="1:8" x14ac:dyDescent="0.25">
      <c r="A130" s="4"/>
      <c r="B130" s="4"/>
      <c r="C130" s="4" t="s">
        <v>25</v>
      </c>
      <c r="D130" s="8">
        <f>F115-SUM(D123:D129)</f>
        <v>607827</v>
      </c>
      <c r="E130" s="14">
        <f>D130/E115*100</f>
        <v>6.1101183810493822</v>
      </c>
      <c r="F130" s="14">
        <f>D130/F115*100</f>
        <v>9.8745927195740233</v>
      </c>
      <c r="G130" s="15"/>
      <c r="H130" s="16">
        <f>D130/H118</f>
        <v>29.623778158722072</v>
      </c>
    </row>
    <row r="131" spans="1:8" x14ac:dyDescent="0.25">
      <c r="A131" s="4"/>
      <c r="B131" s="17" t="s">
        <v>26</v>
      </c>
      <c r="C131" s="13" t="s">
        <v>27</v>
      </c>
      <c r="D131" s="12">
        <f>SUM(D123:D130)</f>
        <v>6155464</v>
      </c>
      <c r="E131" s="13"/>
      <c r="F131" s="13">
        <f>D131/F115*100</f>
        <v>100</v>
      </c>
      <c r="G131" s="15">
        <f>SUM(G123:G130)</f>
        <v>300</v>
      </c>
      <c r="H131" s="15">
        <f>SUM(H123:H130)</f>
        <v>300</v>
      </c>
    </row>
    <row r="132" spans="1:8" ht="23.25" x14ac:dyDescent="0.35">
      <c r="A132" s="29" t="s">
        <v>40</v>
      </c>
      <c r="B132" s="30"/>
      <c r="C132" s="30"/>
      <c r="D132" s="30"/>
      <c r="E132" s="30"/>
      <c r="F132" s="30"/>
      <c r="G132" s="30"/>
      <c r="H132" s="30"/>
    </row>
    <row r="133" spans="1:8" ht="28.5" x14ac:dyDescent="0.45">
      <c r="A133" s="1"/>
      <c r="B133" s="1"/>
      <c r="C133" s="1"/>
      <c r="D133" s="1"/>
      <c r="E133" s="2" t="s">
        <v>1</v>
      </c>
      <c r="F133" s="2" t="s">
        <v>1</v>
      </c>
      <c r="G133" s="28" t="s">
        <v>2</v>
      </c>
      <c r="H133" s="28"/>
    </row>
    <row r="134" spans="1:8" x14ac:dyDescent="0.25">
      <c r="A134" s="3"/>
      <c r="B134" s="4"/>
      <c r="C134" s="4"/>
      <c r="D134" s="4"/>
      <c r="E134" s="5">
        <f>B135</f>
        <v>9911495</v>
      </c>
      <c r="F134" s="5">
        <f>B138</f>
        <v>6181274</v>
      </c>
      <c r="G134" s="4" t="s">
        <v>60</v>
      </c>
      <c r="H134" s="4" t="s">
        <v>59</v>
      </c>
    </row>
    <row r="135" spans="1:8" ht="25.5" x14ac:dyDescent="0.25">
      <c r="A135" s="6" t="s">
        <v>49</v>
      </c>
      <c r="B135" s="7">
        <v>9911495</v>
      </c>
      <c r="C135" s="4"/>
      <c r="D135" s="4"/>
      <c r="E135" s="8">
        <v>100</v>
      </c>
      <c r="F135" s="4"/>
      <c r="G135" s="4"/>
      <c r="H135" s="4" t="s">
        <v>3</v>
      </c>
    </row>
    <row r="136" spans="1:8" x14ac:dyDescent="0.25">
      <c r="A136" s="6" t="s">
        <v>4</v>
      </c>
      <c r="B136" s="9">
        <f>B135-B137</f>
        <v>3580709</v>
      </c>
      <c r="C136" s="4"/>
      <c r="D136" s="4"/>
      <c r="E136" s="10">
        <f>B136/E134*100</f>
        <v>36.126830513459375</v>
      </c>
      <c r="F136" s="4"/>
      <c r="G136" s="4"/>
      <c r="H136" s="4" t="s">
        <v>5</v>
      </c>
    </row>
    <row r="137" spans="1:8" x14ac:dyDescent="0.25">
      <c r="A137" s="6" t="s">
        <v>6</v>
      </c>
      <c r="B137" s="8">
        <v>6330786</v>
      </c>
      <c r="C137" s="4"/>
      <c r="D137" s="4"/>
      <c r="E137" s="10">
        <f>(B137/E134)*100</f>
        <v>63.873169486540625</v>
      </c>
      <c r="F137" s="4"/>
      <c r="G137" s="4"/>
      <c r="H137" s="11">
        <f>F134/300</f>
        <v>20604.246666666666</v>
      </c>
    </row>
    <row r="138" spans="1:8" x14ac:dyDescent="0.25">
      <c r="A138" s="6" t="s">
        <v>7</v>
      </c>
      <c r="B138" s="12">
        <v>6181274</v>
      </c>
      <c r="C138" s="4"/>
      <c r="D138" s="4"/>
      <c r="E138" s="10">
        <f>(B138/E134)*100</f>
        <v>62.364698766432312</v>
      </c>
      <c r="F138" s="4"/>
      <c r="G138" s="4"/>
      <c r="H138" s="4"/>
    </row>
    <row r="139" spans="1:8" x14ac:dyDescent="0.25">
      <c r="A139" s="6" t="s">
        <v>8</v>
      </c>
      <c r="B139" s="8">
        <v>114703</v>
      </c>
      <c r="C139" s="4"/>
      <c r="D139" s="4"/>
      <c r="E139" s="10">
        <f>(B139/E134)*100</f>
        <v>1.1572724397278109</v>
      </c>
      <c r="F139" s="10"/>
      <c r="G139" s="4"/>
      <c r="H139" s="4"/>
    </row>
    <row r="140" spans="1:8" x14ac:dyDescent="0.25">
      <c r="A140" s="4" t="s">
        <v>9</v>
      </c>
      <c r="B140" s="8">
        <v>34809</v>
      </c>
      <c r="C140" s="4"/>
      <c r="D140" s="4"/>
      <c r="E140" s="10">
        <f>(B140/E134)*100</f>
        <v>0.35119828038050765</v>
      </c>
      <c r="F140" s="4"/>
      <c r="G140" s="4"/>
      <c r="H140" s="4"/>
    </row>
    <row r="141" spans="1:8" x14ac:dyDescent="0.25">
      <c r="A141" s="4"/>
      <c r="B141" s="8"/>
      <c r="C141" s="4"/>
      <c r="D141" s="4"/>
      <c r="E141" s="4"/>
      <c r="F141" s="4"/>
      <c r="G141" s="4"/>
      <c r="H141" s="4"/>
    </row>
    <row r="142" spans="1:8" x14ac:dyDescent="0.25">
      <c r="A142" s="4"/>
      <c r="B142" s="8"/>
      <c r="C142" s="13" t="s">
        <v>10</v>
      </c>
      <c r="D142" s="8">
        <v>2246064</v>
      </c>
      <c r="E142" s="14">
        <f>D142/E134*100</f>
        <v>22.661202976947472</v>
      </c>
      <c r="F142" s="14">
        <f>D142/F134*100</f>
        <v>36.336586923666545</v>
      </c>
      <c r="G142" s="13">
        <v>149</v>
      </c>
      <c r="H142" s="16">
        <f>D142/H137</f>
        <v>109.00976077099963</v>
      </c>
    </row>
    <row r="143" spans="1:8" x14ac:dyDescent="0.25">
      <c r="A143" s="4"/>
      <c r="B143" s="8"/>
      <c r="C143" s="13" t="s">
        <v>11</v>
      </c>
      <c r="D143" s="8">
        <v>1718815</v>
      </c>
      <c r="E143" s="14">
        <f>D143/E134*100</f>
        <v>17.341632115034109</v>
      </c>
      <c r="F143" s="14">
        <f>D143/F134*100</f>
        <v>27.806808111078716</v>
      </c>
      <c r="G143" s="13">
        <v>76</v>
      </c>
      <c r="H143" s="16">
        <f>D143/H137</f>
        <v>83.420424333236156</v>
      </c>
    </row>
    <row r="144" spans="1:8" x14ac:dyDescent="0.25">
      <c r="A144" s="4"/>
      <c r="B144" s="8"/>
      <c r="C144" s="13" t="s">
        <v>12</v>
      </c>
      <c r="D144" s="8">
        <v>388447</v>
      </c>
      <c r="E144" s="14">
        <f>D144/E134*100</f>
        <v>3.9191564945550592</v>
      </c>
      <c r="F144" s="14">
        <f>D144/F134*100</f>
        <v>6.2842546698302</v>
      </c>
      <c r="G144" s="13">
        <v>17</v>
      </c>
      <c r="H144" s="16">
        <f>D144/H137</f>
        <v>18.852764009490599</v>
      </c>
    </row>
    <row r="145" spans="1:8" x14ac:dyDescent="0.25">
      <c r="A145" s="4"/>
      <c r="B145" s="8"/>
      <c r="C145" s="13" t="s">
        <v>15</v>
      </c>
      <c r="D145" s="8">
        <v>373868</v>
      </c>
      <c r="E145" s="14">
        <f>D145/E134*100</f>
        <v>3.7720646582579112</v>
      </c>
      <c r="F145" s="14">
        <f>D145/F134*100</f>
        <v>6.0483971427249461</v>
      </c>
      <c r="G145" s="13">
        <v>17</v>
      </c>
      <c r="H145" s="16">
        <f>D145/H137</f>
        <v>18.14519142817484</v>
      </c>
    </row>
    <row r="146" spans="1:8" x14ac:dyDescent="0.25">
      <c r="A146" s="4"/>
      <c r="B146" s="8"/>
      <c r="C146" s="13" t="s">
        <v>14</v>
      </c>
      <c r="D146" s="8">
        <v>338138</v>
      </c>
      <c r="E146" s="14">
        <f>D146/E134*100</f>
        <v>3.4115741368986217</v>
      </c>
      <c r="F146" s="14">
        <f>D146/F134*100</f>
        <v>5.4703609644225448</v>
      </c>
      <c r="G146" s="13">
        <v>15</v>
      </c>
      <c r="H146" s="16">
        <f>D146/H137</f>
        <v>16.411082893267633</v>
      </c>
    </row>
    <row r="147" spans="1:8" x14ac:dyDescent="0.25">
      <c r="A147" s="4"/>
      <c r="B147" s="8"/>
      <c r="C147" s="13" t="s">
        <v>16</v>
      </c>
      <c r="D147" s="8">
        <v>293371</v>
      </c>
      <c r="E147" s="14">
        <f>D147/E134*100</f>
        <v>2.9599066538398096</v>
      </c>
      <c r="F147" s="14">
        <f>D147/F134*100</f>
        <v>4.7461251515464289</v>
      </c>
      <c r="G147" s="13">
        <v>13</v>
      </c>
      <c r="H147" s="16">
        <f>D147/H137</f>
        <v>14.238375454639288</v>
      </c>
    </row>
    <row r="148" spans="1:8" x14ac:dyDescent="0.25">
      <c r="A148" s="4"/>
      <c r="B148" s="8"/>
      <c r="C148" s="13" t="s">
        <v>30</v>
      </c>
      <c r="D148" s="8">
        <v>289482</v>
      </c>
      <c r="E148" s="14">
        <f>D148/E134*100</f>
        <v>2.920669384386513</v>
      </c>
      <c r="F148" s="14">
        <f>D148/F134*100</f>
        <v>4.6832093189850506</v>
      </c>
      <c r="G148" s="13">
        <v>13</v>
      </c>
      <c r="H148" s="16">
        <f>D148/H137</f>
        <v>14.049627956955153</v>
      </c>
    </row>
    <row r="149" spans="1:8" x14ac:dyDescent="0.25">
      <c r="A149" s="4"/>
      <c r="B149" s="8"/>
      <c r="C149" s="13" t="s">
        <v>41</v>
      </c>
      <c r="D149" s="8">
        <v>152230</v>
      </c>
      <c r="E149" s="14">
        <f>D149/E134*100</f>
        <v>1.5358934247558012</v>
      </c>
      <c r="F149" s="14">
        <f>D149/F134*100</f>
        <v>2.4627609130415511</v>
      </c>
      <c r="G149" s="15">
        <v>0</v>
      </c>
      <c r="H149" s="16">
        <f>D149/H137</f>
        <v>7.3882827391246533</v>
      </c>
    </row>
    <row r="150" spans="1:8" x14ac:dyDescent="0.25">
      <c r="A150" s="4"/>
      <c r="B150" s="8"/>
      <c r="C150" s="13" t="s">
        <v>42</v>
      </c>
      <c r="D150" s="8">
        <v>110827</v>
      </c>
      <c r="E150" s="14">
        <f>D150/E134*100</f>
        <v>1.1181663311135202</v>
      </c>
      <c r="F150" s="14">
        <f>D150/F134*100</f>
        <v>1.7929475379994479</v>
      </c>
      <c r="G150" s="15">
        <v>0</v>
      </c>
      <c r="H150" s="16">
        <f>D150/H137</f>
        <v>5.3788426139983443</v>
      </c>
    </row>
    <row r="151" spans="1:8" x14ac:dyDescent="0.25">
      <c r="A151" s="4"/>
      <c r="B151" s="8"/>
      <c r="C151" s="13" t="s">
        <v>43</v>
      </c>
      <c r="D151" s="8">
        <v>109483</v>
      </c>
      <c r="E151" s="14">
        <f>D151/E134*100</f>
        <v>1.1046063182194008</v>
      </c>
      <c r="F151" s="14">
        <f>D151/F134*100</f>
        <v>1.7712044474973927</v>
      </c>
      <c r="G151" s="15">
        <v>0</v>
      </c>
      <c r="H151" s="16">
        <f>D151/H137</f>
        <v>5.3136133424921788</v>
      </c>
    </row>
    <row r="152" spans="1:8" x14ac:dyDescent="0.25">
      <c r="A152" s="4"/>
      <c r="B152" s="4"/>
      <c r="C152" s="13" t="s">
        <v>25</v>
      </c>
      <c r="D152" s="8">
        <f>F134-SUM(D142:D151)</f>
        <v>160549</v>
      </c>
      <c r="E152" s="14">
        <f>D152/E134*100</f>
        <v>1.6198262724240895</v>
      </c>
      <c r="F152" s="14">
        <f>D152/F134*100</f>
        <v>2.5973448192071733</v>
      </c>
      <c r="G152" s="15"/>
      <c r="H152" s="16">
        <f>D152/H137</f>
        <v>7.7920344576215195</v>
      </c>
    </row>
    <row r="153" spans="1:8" x14ac:dyDescent="0.25">
      <c r="A153" s="4"/>
      <c r="B153" s="17" t="s">
        <v>26</v>
      </c>
      <c r="C153" s="13" t="s">
        <v>27</v>
      </c>
      <c r="D153" s="12">
        <f>SUM(D142:D152)</f>
        <v>6181274</v>
      </c>
      <c r="E153" s="13"/>
      <c r="F153" s="13">
        <f>D153/F134*100</f>
        <v>100</v>
      </c>
      <c r="G153" s="15">
        <f>SUM(G142:G152)</f>
        <v>300</v>
      </c>
      <c r="H153" s="15">
        <f>SUM(H142:H152)</f>
        <v>300</v>
      </c>
    </row>
    <row r="155" spans="1:8" ht="23.25" x14ac:dyDescent="0.35">
      <c r="A155" s="31" t="s">
        <v>44</v>
      </c>
      <c r="B155" s="31"/>
      <c r="C155" s="31"/>
      <c r="D155" s="31"/>
    </row>
    <row r="156" spans="1:8" ht="21" x14ac:dyDescent="0.35">
      <c r="A156" s="1"/>
      <c r="B156" s="1"/>
      <c r="C156" s="18" t="s">
        <v>45</v>
      </c>
      <c r="D156" s="18" t="s">
        <v>45</v>
      </c>
    </row>
    <row r="157" spans="1:8" x14ac:dyDescent="0.25">
      <c r="A157" s="1"/>
      <c r="B157" s="1"/>
      <c r="C157" s="19">
        <v>9858508</v>
      </c>
      <c r="D157" s="19">
        <v>5803987</v>
      </c>
    </row>
    <row r="158" spans="1:8" ht="25.5" x14ac:dyDescent="0.25">
      <c r="A158" s="6" t="s">
        <v>49</v>
      </c>
      <c r="B158" s="19">
        <v>9858508</v>
      </c>
      <c r="C158" s="1">
        <v>100</v>
      </c>
      <c r="D158" s="20">
        <f>(B158/B161)*100</f>
        <v>169.85751346445124</v>
      </c>
    </row>
    <row r="159" spans="1:8" x14ac:dyDescent="0.25">
      <c r="A159" s="6" t="s">
        <v>4</v>
      </c>
      <c r="B159" s="21">
        <f>B158-B160</f>
        <v>3697368</v>
      </c>
      <c r="C159" s="22">
        <f>(B159/B158)*100</f>
        <v>37.504336355967858</v>
      </c>
      <c r="D159" s="22">
        <f>(B159/B161)*100</f>
        <v>63.703933175591189</v>
      </c>
    </row>
    <row r="160" spans="1:8" x14ac:dyDescent="0.25">
      <c r="A160" s="6" t="s">
        <v>6</v>
      </c>
      <c r="B160" s="21">
        <v>6161140</v>
      </c>
      <c r="C160" s="22">
        <f>(B160/B158)*100</f>
        <v>62.495663644032142</v>
      </c>
      <c r="D160" s="20">
        <f>(B160/B161)*100</f>
        <v>106.15358028886006</v>
      </c>
    </row>
    <row r="161" spans="1:8" ht="25.5" x14ac:dyDescent="0.25">
      <c r="A161" s="6" t="s">
        <v>46</v>
      </c>
      <c r="B161" s="19">
        <v>5803987</v>
      </c>
      <c r="C161" s="22">
        <f>(B161/B158)*100</f>
        <v>58.872874069788253</v>
      </c>
      <c r="D161" s="1">
        <v>100</v>
      </c>
    </row>
    <row r="162" spans="1:8" x14ac:dyDescent="0.25">
      <c r="A162" s="6" t="s">
        <v>8</v>
      </c>
      <c r="B162" s="21">
        <v>310812</v>
      </c>
      <c r="C162" s="22">
        <f>(B162/B158)*100</f>
        <v>3.152728587327819</v>
      </c>
      <c r="D162" s="22">
        <f>(B162/B161)*100</f>
        <v>5.3551463847179539</v>
      </c>
    </row>
    <row r="163" spans="1:8" x14ac:dyDescent="0.25">
      <c r="A163" s="4" t="s">
        <v>9</v>
      </c>
      <c r="B163" s="21">
        <v>46341</v>
      </c>
      <c r="C163" s="23">
        <f>(B163/B158)*100</f>
        <v>0.4700609869160729</v>
      </c>
      <c r="D163" s="23">
        <f>(B163/B161)*100</f>
        <v>0.79843390414210091</v>
      </c>
    </row>
    <row r="164" spans="1:8" x14ac:dyDescent="0.25">
      <c r="A164" s="1"/>
      <c r="B164" s="21"/>
      <c r="C164" s="1"/>
      <c r="D164" s="1"/>
    </row>
    <row r="165" spans="1:8" x14ac:dyDescent="0.25">
      <c r="A165" s="24" t="s">
        <v>47</v>
      </c>
      <c r="B165" s="25">
        <v>3558450</v>
      </c>
      <c r="C165" s="22">
        <f>(B165/B158)*100</f>
        <v>36.095218465106484</v>
      </c>
      <c r="D165" s="26">
        <f>(B165/B161)*100</f>
        <v>61.310440564391342</v>
      </c>
    </row>
    <row r="166" spans="1:8" x14ac:dyDescent="0.25">
      <c r="A166" s="27" t="s">
        <v>48</v>
      </c>
      <c r="B166" s="21">
        <v>2245537</v>
      </c>
      <c r="C166" s="22">
        <f>(B166/B158)*100</f>
        <v>22.777655604681762</v>
      </c>
      <c r="D166" s="26">
        <f>(B166/B161)*100</f>
        <v>38.689559435608665</v>
      </c>
    </row>
    <row r="168" spans="1:8" ht="23.25" x14ac:dyDescent="0.35">
      <c r="A168" s="29" t="s">
        <v>0</v>
      </c>
      <c r="B168" s="30"/>
      <c r="C168" s="30"/>
      <c r="D168" s="30"/>
      <c r="E168" s="30"/>
      <c r="F168" s="30"/>
      <c r="G168" s="30"/>
      <c r="H168" s="30"/>
    </row>
    <row r="169" spans="1:8" ht="28.5" x14ac:dyDescent="0.45">
      <c r="A169" s="1"/>
      <c r="B169" s="1"/>
      <c r="C169" s="1"/>
      <c r="D169" s="1"/>
      <c r="E169" s="2" t="s">
        <v>1</v>
      </c>
      <c r="F169" s="2" t="s">
        <v>1</v>
      </c>
      <c r="G169" s="28" t="s">
        <v>2</v>
      </c>
      <c r="H169" s="28"/>
    </row>
    <row r="170" spans="1:8" x14ac:dyDescent="0.25">
      <c r="A170" s="3"/>
      <c r="B170" s="4"/>
      <c r="C170" s="4"/>
      <c r="D170" s="4"/>
      <c r="E170" s="5">
        <f>B171</f>
        <v>9840525</v>
      </c>
      <c r="F170" s="5">
        <f>B174</f>
        <v>5431850</v>
      </c>
      <c r="G170" s="4" t="s">
        <v>60</v>
      </c>
      <c r="H170" s="4" t="s">
        <v>59</v>
      </c>
    </row>
    <row r="171" spans="1:8" ht="25.5" x14ac:dyDescent="0.25">
      <c r="A171" s="6" t="s">
        <v>49</v>
      </c>
      <c r="B171" s="7">
        <v>9840525</v>
      </c>
      <c r="C171" s="4"/>
      <c r="D171" s="4"/>
      <c r="E171" s="8">
        <v>100</v>
      </c>
      <c r="F171" s="4"/>
      <c r="G171" s="4"/>
      <c r="H171" s="4" t="s">
        <v>3</v>
      </c>
    </row>
    <row r="172" spans="1:8" x14ac:dyDescent="0.25">
      <c r="A172" s="6" t="s">
        <v>4</v>
      </c>
      <c r="B172" s="9">
        <f>B171-B173</f>
        <v>4274230</v>
      </c>
      <c r="C172" s="4"/>
      <c r="D172" s="4"/>
      <c r="E172" s="10">
        <f>B172/E170*100</f>
        <v>43.434979332911603</v>
      </c>
      <c r="F172" s="4"/>
      <c r="G172" s="4"/>
      <c r="H172" s="4" t="s">
        <v>5</v>
      </c>
    </row>
    <row r="173" spans="1:8" x14ac:dyDescent="0.25">
      <c r="A173" s="6" t="s">
        <v>6</v>
      </c>
      <c r="B173" s="8">
        <v>5566295</v>
      </c>
      <c r="C173" s="4"/>
      <c r="D173" s="4"/>
      <c r="E173" s="10">
        <f>(B173/E170)*100</f>
        <v>56.565020667088397</v>
      </c>
      <c r="F173" s="4"/>
      <c r="G173" s="4"/>
      <c r="H173" s="11">
        <f>F170/300</f>
        <v>18106.166666666668</v>
      </c>
    </row>
    <row r="174" spans="1:8" x14ac:dyDescent="0.25">
      <c r="A174" s="6" t="s">
        <v>7</v>
      </c>
      <c r="B174" s="12">
        <v>5431850</v>
      </c>
      <c r="C174" s="4"/>
      <c r="D174" s="4"/>
      <c r="E174" s="10">
        <f>(B174/E170)*100</f>
        <v>55.198782585278728</v>
      </c>
      <c r="F174" s="4"/>
      <c r="G174" s="4"/>
      <c r="H174" s="4"/>
    </row>
    <row r="175" spans="1:8" x14ac:dyDescent="0.25">
      <c r="A175" s="6" t="s">
        <v>8</v>
      </c>
      <c r="B175" s="8">
        <v>70061</v>
      </c>
      <c r="C175" s="4"/>
      <c r="D175" s="4"/>
      <c r="E175" s="10">
        <f>(B175/E170)*100</f>
        <v>0.71196404663369073</v>
      </c>
      <c r="F175" s="10"/>
      <c r="G175" s="4"/>
      <c r="H175" s="4"/>
    </row>
    <row r="176" spans="1:8" x14ac:dyDescent="0.25">
      <c r="A176" s="4" t="s">
        <v>9</v>
      </c>
      <c r="B176" s="8">
        <v>34809</v>
      </c>
      <c r="C176" s="4"/>
      <c r="D176" s="4"/>
      <c r="E176" s="10">
        <f>(B176/E170)*100</f>
        <v>0.35373112715022825</v>
      </c>
      <c r="F176" s="4"/>
      <c r="G176" s="4"/>
      <c r="H176" s="4"/>
    </row>
    <row r="177" spans="1:8" x14ac:dyDescent="0.25">
      <c r="A177" s="4"/>
      <c r="B177" s="8"/>
      <c r="C177" s="4"/>
      <c r="D177" s="4"/>
      <c r="E177" s="4"/>
      <c r="F177" s="4"/>
      <c r="G177" s="4"/>
      <c r="H177" s="4"/>
    </row>
    <row r="178" spans="1:8" x14ac:dyDescent="0.25">
      <c r="A178" s="4"/>
      <c r="B178" s="8"/>
      <c r="C178" s="13" t="s">
        <v>10</v>
      </c>
      <c r="D178" s="8">
        <v>1925904</v>
      </c>
      <c r="E178" s="14">
        <f>D178/E170*100</f>
        <v>19.571150929447363</v>
      </c>
      <c r="F178" s="14">
        <f>D178/F170*100</f>
        <v>35.455765531080566</v>
      </c>
      <c r="G178" s="15">
        <v>145</v>
      </c>
      <c r="H178" s="16">
        <f>D178/H173</f>
        <v>106.3672965932417</v>
      </c>
    </row>
    <row r="179" spans="1:8" x14ac:dyDescent="0.25">
      <c r="A179" s="4"/>
      <c r="B179" s="8"/>
      <c r="C179" s="13" t="s">
        <v>11</v>
      </c>
      <c r="D179" s="8">
        <v>1526205</v>
      </c>
      <c r="E179" s="14">
        <f>D179/E170*100</f>
        <v>15.509385932153011</v>
      </c>
      <c r="F179" s="14">
        <f>D179/F170*100</f>
        <v>28.097333321060042</v>
      </c>
      <c r="G179" s="15">
        <v>75</v>
      </c>
      <c r="H179" s="16">
        <f>D179/H173</f>
        <v>84.291999963180132</v>
      </c>
    </row>
    <row r="180" spans="1:8" x14ac:dyDescent="0.25">
      <c r="A180" s="4"/>
      <c r="B180" s="8"/>
      <c r="C180" s="13" t="s">
        <v>12</v>
      </c>
      <c r="D180" s="8">
        <v>379581</v>
      </c>
      <c r="E180" s="14">
        <f>D180/E170*100</f>
        <v>3.8573246854207475</v>
      </c>
      <c r="F180" s="14">
        <f>D180/F170*100</f>
        <v>6.9880611578007494</v>
      </c>
      <c r="G180" s="15">
        <v>18</v>
      </c>
      <c r="H180" s="16">
        <f>D180/H173</f>
        <v>20.964183473402247</v>
      </c>
    </row>
    <row r="181" spans="1:8" x14ac:dyDescent="0.25">
      <c r="A181" s="4"/>
      <c r="B181" s="8"/>
      <c r="C181" s="13" t="s">
        <v>13</v>
      </c>
      <c r="D181" s="8">
        <v>341390</v>
      </c>
      <c r="E181" s="14">
        <f>D181/E170*100</f>
        <v>3.4692254732344061</v>
      </c>
      <c r="F181" s="14">
        <f>D181/F170*100</f>
        <v>6.2849673683919844</v>
      </c>
      <c r="G181" s="15">
        <v>17</v>
      </c>
      <c r="H181" s="16">
        <f>D181/H173</f>
        <v>18.854902105175952</v>
      </c>
    </row>
    <row r="182" spans="1:8" x14ac:dyDescent="0.25">
      <c r="A182" s="4"/>
      <c r="B182" s="8"/>
      <c r="C182" s="13" t="s">
        <v>14</v>
      </c>
      <c r="D182" s="8">
        <v>301632</v>
      </c>
      <c r="E182" s="14">
        <f>D182/E170*100</f>
        <v>3.0652023139009352</v>
      </c>
      <c r="F182" s="14">
        <f>D182/F170*100</f>
        <v>5.5530252124046138</v>
      </c>
      <c r="G182" s="15">
        <v>15</v>
      </c>
      <c r="H182" s="16">
        <f>D182/H173</f>
        <v>16.659075637213839</v>
      </c>
    </row>
    <row r="183" spans="1:8" x14ac:dyDescent="0.25">
      <c r="A183" s="4"/>
      <c r="B183" s="8"/>
      <c r="C183" s="13" t="s">
        <v>15</v>
      </c>
      <c r="D183" s="8">
        <v>222166</v>
      </c>
      <c r="E183" s="14">
        <f>D183/E170*100</f>
        <v>2.2576640982061424</v>
      </c>
      <c r="F183" s="14">
        <f>D183/F170*100</f>
        <v>4.0900613971298911</v>
      </c>
      <c r="G183" s="15">
        <v>11</v>
      </c>
      <c r="H183" s="16">
        <f>D183/H173</f>
        <v>12.270184191389673</v>
      </c>
    </row>
    <row r="184" spans="1:8" x14ac:dyDescent="0.25">
      <c r="A184" s="4"/>
      <c r="B184" s="8"/>
      <c r="C184" s="13" t="s">
        <v>16</v>
      </c>
      <c r="D184" s="8">
        <v>200423</v>
      </c>
      <c r="E184" s="14">
        <f>D184/E170*100</f>
        <v>2.0367104397377171</v>
      </c>
      <c r="F184" s="14">
        <f>D184/F170*100</f>
        <v>3.6897742021594855</v>
      </c>
      <c r="G184" s="15">
        <v>10</v>
      </c>
      <c r="H184" s="16">
        <f>D184/H173</f>
        <v>11.069322606478455</v>
      </c>
    </row>
    <row r="185" spans="1:8" x14ac:dyDescent="0.25">
      <c r="A185" s="4"/>
      <c r="B185" s="8"/>
      <c r="C185" s="13" t="s">
        <v>17</v>
      </c>
      <c r="D185" s="8">
        <v>186475</v>
      </c>
      <c r="E185" s="14">
        <f>D185/E170*100</f>
        <v>1.8949700346272174</v>
      </c>
      <c r="F185" s="14">
        <f>D185/F170*100</f>
        <v>3.4329924427220928</v>
      </c>
      <c r="G185" s="15">
        <v>9</v>
      </c>
      <c r="H185" s="16">
        <f>D185/H173</f>
        <v>10.298977328166277</v>
      </c>
    </row>
    <row r="186" spans="1:8" x14ac:dyDescent="0.25">
      <c r="A186" s="4"/>
      <c r="B186" s="8"/>
      <c r="C186" s="13" t="s">
        <v>18</v>
      </c>
      <c r="D186" s="8">
        <v>155242</v>
      </c>
      <c r="E186" s="14">
        <f>D186/E170*100</f>
        <v>1.5775784320450383</v>
      </c>
      <c r="F186" s="14">
        <f>D186/F170*100</f>
        <v>2.8579949740880179</v>
      </c>
      <c r="G186" s="15">
        <v>0</v>
      </c>
      <c r="H186" s="16">
        <f>D186/H173</f>
        <v>8.573984922264053</v>
      </c>
    </row>
    <row r="187" spans="1:8" x14ac:dyDescent="0.25">
      <c r="A187" s="4"/>
      <c r="B187" s="8"/>
      <c r="C187" s="13" t="s">
        <v>19</v>
      </c>
      <c r="D187" s="8">
        <v>46096</v>
      </c>
      <c r="E187" s="14">
        <f>D187/E170*100</f>
        <v>0.46843029208299353</v>
      </c>
      <c r="F187" s="14">
        <f>D187/F170*100</f>
        <v>0.84862431768182101</v>
      </c>
      <c r="G187" s="15">
        <v>0</v>
      </c>
      <c r="H187" s="16">
        <f>D187/H173</f>
        <v>2.5458729530454631</v>
      </c>
    </row>
    <row r="188" spans="1:8" x14ac:dyDescent="0.25">
      <c r="A188" s="4"/>
      <c r="B188" s="8"/>
      <c r="C188" s="13" t="s">
        <v>20</v>
      </c>
      <c r="D188" s="8">
        <v>41631</v>
      </c>
      <c r="E188" s="14">
        <f>D188/E170*100</f>
        <v>0.42305669667014711</v>
      </c>
      <c r="F188" s="14">
        <f>D188/F170*100</f>
        <v>0.76642396237009491</v>
      </c>
      <c r="G188" s="15">
        <v>0</v>
      </c>
      <c r="H188" s="16">
        <f>D188/H173</f>
        <v>2.2992718871102844</v>
      </c>
    </row>
    <row r="189" spans="1:8" x14ac:dyDescent="0.25">
      <c r="A189" s="4"/>
      <c r="B189" s="8"/>
      <c r="C189" s="13" t="s">
        <v>21</v>
      </c>
      <c r="D189" s="8">
        <v>35534</v>
      </c>
      <c r="E189" s="14">
        <f>D189/E170*100</f>
        <v>0.36109862024637912</v>
      </c>
      <c r="F189" s="14">
        <f>D189/F170*100</f>
        <v>0.65417859476973772</v>
      </c>
      <c r="G189" s="15">
        <v>0</v>
      </c>
      <c r="H189" s="16">
        <f>D189/H173</f>
        <v>1.962535784309213</v>
      </c>
    </row>
    <row r="190" spans="1:8" x14ac:dyDescent="0.25">
      <c r="A190" s="4"/>
      <c r="B190" s="8"/>
      <c r="C190" s="13" t="s">
        <v>22</v>
      </c>
      <c r="D190" s="8">
        <v>28936</v>
      </c>
      <c r="E190" s="14">
        <f>D190/E170*100</f>
        <v>0.29404935204168481</v>
      </c>
      <c r="F190" s="14">
        <f>D190/F170*100</f>
        <v>0.53270985023518691</v>
      </c>
      <c r="G190" s="15">
        <v>0</v>
      </c>
      <c r="H190" s="16">
        <f>D190/H173</f>
        <v>1.5981295507055606</v>
      </c>
    </row>
    <row r="191" spans="1:8" x14ac:dyDescent="0.25">
      <c r="A191" s="4"/>
      <c r="B191" s="8"/>
      <c r="C191" s="13" t="s">
        <v>23</v>
      </c>
      <c r="D191" s="8">
        <v>15257</v>
      </c>
      <c r="E191" s="14">
        <f>D191/E170*100</f>
        <v>0.15504254092134312</v>
      </c>
      <c r="F191" s="14">
        <f>D191/F170*100</f>
        <v>0.28088036304389846</v>
      </c>
      <c r="G191" s="15"/>
      <c r="H191" s="16">
        <f>D191/H173</f>
        <v>0.84264108913169544</v>
      </c>
    </row>
    <row r="192" spans="1:8" x14ac:dyDescent="0.25">
      <c r="A192" s="4"/>
      <c r="B192" s="4"/>
      <c r="C192" s="13" t="s">
        <v>24</v>
      </c>
      <c r="D192" s="8">
        <v>8944</v>
      </c>
      <c r="E192" s="14">
        <f>D192/E170*100</f>
        <v>9.0889459657894259E-2</v>
      </c>
      <c r="F192" s="14">
        <f>D192/F170*100</f>
        <v>0.16465844969945784</v>
      </c>
      <c r="G192" s="15"/>
      <c r="H192" s="16">
        <f>D192/H173</f>
        <v>0.49397534909837343</v>
      </c>
    </row>
    <row r="193" spans="1:8" x14ac:dyDescent="0.25">
      <c r="A193" s="4"/>
      <c r="B193" s="4"/>
      <c r="C193" s="4" t="s">
        <v>25</v>
      </c>
      <c r="D193" s="8">
        <f>F170-SUM(D178:D192)</f>
        <v>16434</v>
      </c>
      <c r="E193" s="14">
        <f>D193/E170*100</f>
        <v>0.16700328488571495</v>
      </c>
      <c r="F193" s="14">
        <f>D193/F170*100</f>
        <v>0.30254885536235354</v>
      </c>
      <c r="G193" s="15"/>
      <c r="H193" s="16">
        <f>D193/H173</f>
        <v>0.90764656608706051</v>
      </c>
    </row>
    <row r="194" spans="1:8" x14ac:dyDescent="0.25">
      <c r="A194" s="4"/>
      <c r="B194" s="17" t="s">
        <v>26</v>
      </c>
      <c r="C194" s="13" t="s">
        <v>27</v>
      </c>
      <c r="D194" s="12">
        <f>SUM(D178:D193)</f>
        <v>5431850</v>
      </c>
      <c r="E194" s="13"/>
      <c r="F194" s="13">
        <f>D194/F170*100</f>
        <v>100</v>
      </c>
      <c r="G194" s="15">
        <f>SUM(G178:G193)</f>
        <v>300</v>
      </c>
      <c r="H194" s="15">
        <f>SUM(H178:H193)</f>
        <v>300.00000000000011</v>
      </c>
    </row>
  </sheetData>
  <mergeCells count="19">
    <mergeCell ref="A1:H1"/>
    <mergeCell ref="G2:H2"/>
    <mergeCell ref="A132:H132"/>
    <mergeCell ref="G133:H133"/>
    <mergeCell ref="A155:D155"/>
    <mergeCell ref="A168:H168"/>
    <mergeCell ref="G169:H169"/>
    <mergeCell ref="G114:H114"/>
    <mergeCell ref="A23:H23"/>
    <mergeCell ref="G24:H24"/>
    <mergeCell ref="A40:H40"/>
    <mergeCell ref="G41:H41"/>
    <mergeCell ref="A57:H57"/>
    <mergeCell ref="G58:H58"/>
    <mergeCell ref="A75:H75"/>
    <mergeCell ref="G76:H76"/>
    <mergeCell ref="A93:H93"/>
    <mergeCell ref="G94:H94"/>
    <mergeCell ref="A113:H113"/>
  </mergeCells>
  <pageMargins left="0.7" right="0.7" top="0.75" bottom="0.75" header="0.3" footer="0.3"/>
  <pageSetup orientation="portrait" r:id="rId1"/>
  <rowBreaks count="5" manualBreakCount="5">
    <brk id="38" max="16383" man="1"/>
    <brk id="73" max="16383" man="1"/>
    <brk id="111" max="16383" man="1"/>
    <brk id="153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dimitrios</dc:creator>
  <cp:lastModifiedBy>dimitrios</cp:lastModifiedBy>
  <cp:lastPrinted>2015-09-22T19:41:34Z</cp:lastPrinted>
  <dcterms:created xsi:type="dcterms:W3CDTF">2015-09-21T16:58:21Z</dcterms:created>
  <dcterms:modified xsi:type="dcterms:W3CDTF">2015-09-22T19:41:44Z</dcterms:modified>
</cp:coreProperties>
</file>